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E:\Wet5\"/>
    </mc:Choice>
  </mc:AlternateContent>
  <xr:revisionPtr revIDLastSave="0" documentId="13_ncr:1_{E8F6E088-DC91-4920-85D6-EB0B2F94904F}" xr6:coauthVersionLast="44" xr6:coauthVersionMax="44" xr10:uidLastSave="{00000000-0000-0000-0000-000000000000}"/>
  <bookViews>
    <workbookView xWindow="-120" yWindow="-120" windowWidth="20730" windowHeight="11160" xr2:uid="{9D1F9ADA-2745-4F00-A7C6-BD7BBC72F076}"/>
  </bookViews>
  <sheets>
    <sheet name="Employee Timecar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39" i="1" l="1"/>
  <c r="K139" i="1"/>
  <c r="J139" i="1"/>
  <c r="I139" i="1"/>
  <c r="H139" i="1"/>
  <c r="G139" i="1"/>
  <c r="F139" i="1"/>
  <c r="E139" i="1"/>
  <c r="D139" i="1"/>
  <c r="F140" i="1" s="1"/>
  <c r="C139" i="1"/>
  <c r="C140" i="1" s="1"/>
  <c r="L128" i="1"/>
  <c r="K128" i="1"/>
  <c r="J128" i="1"/>
  <c r="I128" i="1"/>
  <c r="H128" i="1"/>
  <c r="G128" i="1"/>
  <c r="F128" i="1"/>
  <c r="E128" i="1"/>
  <c r="D128" i="1"/>
  <c r="F129" i="1" s="1"/>
  <c r="C128" i="1"/>
  <c r="C129" i="1" s="1"/>
  <c r="L117" i="1"/>
  <c r="K117" i="1"/>
  <c r="J117" i="1"/>
  <c r="I117" i="1"/>
  <c r="H117" i="1"/>
  <c r="G117" i="1"/>
  <c r="F117" i="1"/>
  <c r="E117" i="1"/>
  <c r="D117" i="1"/>
  <c r="F118" i="1" s="1"/>
  <c r="C117" i="1"/>
  <c r="C118" i="1" s="1"/>
  <c r="L105" i="1"/>
  <c r="K105" i="1"/>
  <c r="J105" i="1"/>
  <c r="I105" i="1"/>
  <c r="H105" i="1"/>
  <c r="G105" i="1"/>
  <c r="F105" i="1"/>
  <c r="E105" i="1"/>
  <c r="D105" i="1"/>
  <c r="F106" i="1" s="1"/>
  <c r="C105" i="1"/>
  <c r="C106" i="1" s="1"/>
  <c r="L94" i="1"/>
  <c r="K94" i="1"/>
  <c r="J94" i="1"/>
  <c r="I94" i="1"/>
  <c r="H94" i="1"/>
  <c r="G94" i="1"/>
  <c r="F94" i="1"/>
  <c r="E94" i="1"/>
  <c r="D94" i="1"/>
  <c r="F95" i="1" s="1"/>
  <c r="C94" i="1"/>
  <c r="C95" i="1" s="1"/>
  <c r="L83" i="1"/>
  <c r="K83" i="1"/>
  <c r="J83" i="1"/>
  <c r="I83" i="1"/>
  <c r="H83" i="1"/>
  <c r="G83" i="1"/>
  <c r="F83" i="1"/>
  <c r="E83" i="1"/>
  <c r="D83" i="1"/>
  <c r="F84" i="1" s="1"/>
  <c r="C83" i="1"/>
  <c r="C84" i="1" s="1"/>
  <c r="L71" i="1"/>
  <c r="K71" i="1"/>
  <c r="J71" i="1"/>
  <c r="I71" i="1"/>
  <c r="H71" i="1"/>
  <c r="G71" i="1"/>
  <c r="F71" i="1"/>
  <c r="E71" i="1"/>
  <c r="D71" i="1"/>
  <c r="F72" i="1" s="1"/>
  <c r="C71" i="1"/>
  <c r="C72" i="1" s="1"/>
  <c r="L60" i="1"/>
  <c r="K60" i="1"/>
  <c r="J60" i="1"/>
  <c r="I60" i="1"/>
  <c r="H60" i="1"/>
  <c r="G60" i="1"/>
  <c r="F60" i="1"/>
  <c r="E60" i="1"/>
  <c r="D60" i="1"/>
  <c r="F61" i="1" s="1"/>
  <c r="C60" i="1"/>
  <c r="C61" i="1" s="1"/>
  <c r="L49" i="1"/>
  <c r="K49" i="1"/>
  <c r="J49" i="1"/>
  <c r="I49" i="1"/>
  <c r="H49" i="1"/>
  <c r="G49" i="1"/>
  <c r="F49" i="1"/>
  <c r="E49" i="1"/>
  <c r="D49" i="1"/>
  <c r="F50" i="1" s="1"/>
  <c r="C49" i="1"/>
  <c r="C50" i="1" s="1"/>
  <c r="L37" i="1"/>
  <c r="K37" i="1"/>
  <c r="J37" i="1"/>
  <c r="I37" i="1"/>
  <c r="H37" i="1"/>
  <c r="G37" i="1"/>
  <c r="F37" i="1"/>
  <c r="E37" i="1"/>
  <c r="D37" i="1"/>
  <c r="F38" i="1" s="1"/>
  <c r="C37" i="1"/>
  <c r="C38" i="1" s="1"/>
  <c r="L26" i="1"/>
  <c r="K26" i="1"/>
  <c r="J26" i="1"/>
  <c r="I26" i="1"/>
  <c r="H26" i="1"/>
  <c r="G26" i="1"/>
  <c r="F26" i="1"/>
  <c r="E26" i="1"/>
  <c r="D26" i="1"/>
  <c r="F27" i="1" s="1"/>
  <c r="C26" i="1"/>
  <c r="C27" i="1" s="1"/>
  <c r="L15" i="1"/>
  <c r="K15" i="1"/>
  <c r="J15" i="1"/>
  <c r="I15" i="1"/>
  <c r="H15" i="1"/>
  <c r="G15" i="1"/>
  <c r="F15" i="1"/>
  <c r="E15" i="1"/>
  <c r="D15" i="1"/>
  <c r="F16" i="1" s="1"/>
  <c r="J4" i="1" s="1"/>
  <c r="C15" i="1"/>
  <c r="C16" i="1" s="1"/>
  <c r="H4" i="1" s="1"/>
  <c r="L4" i="1" s="1"/>
</calcChain>
</file>

<file path=xl/sharedStrings.xml><?xml version="1.0" encoding="utf-8"?>
<sst xmlns="http://schemas.openxmlformats.org/spreadsheetml/2006/main" count="265" uniqueCount="67">
  <si>
    <t>Employee Timecard</t>
  </si>
  <si>
    <t>Employee Name:</t>
  </si>
  <si>
    <t>E-mail:</t>
  </si>
  <si>
    <t>Year to date totals:</t>
  </si>
  <si>
    <t>Manager:</t>
  </si>
  <si>
    <t>Phone:</t>
  </si>
  <si>
    <t>Regular hrs:</t>
  </si>
  <si>
    <t>Overtime hrs:</t>
  </si>
  <si>
    <t>Total:</t>
  </si>
  <si>
    <t>January</t>
  </si>
  <si>
    <t>Week 1</t>
  </si>
  <si>
    <t>Overtime</t>
  </si>
  <si>
    <t>Week 2</t>
  </si>
  <si>
    <t xml:space="preserve">Overtime </t>
  </si>
  <si>
    <t>Week 3</t>
  </si>
  <si>
    <t xml:space="preserve">Overtime  </t>
  </si>
  <si>
    <t>Week 4</t>
  </si>
  <si>
    <t xml:space="preserve">Overtime   </t>
  </si>
  <si>
    <t>Week 5</t>
  </si>
  <si>
    <t xml:space="preserve">Overtime    </t>
  </si>
  <si>
    <t>Monday</t>
  </si>
  <si>
    <t>Tuesday</t>
  </si>
  <si>
    <t>Wednesday</t>
  </si>
  <si>
    <t>Thursday</t>
  </si>
  <si>
    <t>Friday</t>
  </si>
  <si>
    <t>Saturday</t>
  </si>
  <si>
    <t>Sunday</t>
  </si>
  <si>
    <t>Total weekly hours</t>
  </si>
  <si>
    <t>Jan. total: Regular hours</t>
  </si>
  <si>
    <t>Jan. total: Overtime</t>
  </si>
  <si>
    <t>February</t>
  </si>
  <si>
    <t>Feb. total: Regular hours</t>
  </si>
  <si>
    <t>Feb.  total: Overtime</t>
  </si>
  <si>
    <t>March</t>
  </si>
  <si>
    <t>Mar. total: Regular hours</t>
  </si>
  <si>
    <t>Mar. total: Overtime</t>
  </si>
  <si>
    <t>April</t>
  </si>
  <si>
    <t>Apr. total: Regular hours</t>
  </si>
  <si>
    <t>Apr. total: Overtime</t>
  </si>
  <si>
    <t>May</t>
  </si>
  <si>
    <t>May total: Regular hours</t>
  </si>
  <si>
    <t>May total: Overtime</t>
  </si>
  <si>
    <t>June</t>
  </si>
  <si>
    <t>June total: Regular hours</t>
  </si>
  <si>
    <t>June total: Overtime</t>
  </si>
  <si>
    <t>July</t>
  </si>
  <si>
    <t>July total: Regular hours</t>
  </si>
  <si>
    <t>July total: Overtime</t>
  </si>
  <si>
    <t>August</t>
  </si>
  <si>
    <t>Aug. total: Regular hours</t>
  </si>
  <si>
    <t>Aug. total: Overtime</t>
  </si>
  <si>
    <t>September</t>
  </si>
  <si>
    <t>Sept. total: Regular hours</t>
  </si>
  <si>
    <t>Sept. total: Overtime</t>
  </si>
  <si>
    <t>October</t>
  </si>
  <si>
    <t>Oct. total: Regular hours</t>
  </si>
  <si>
    <t>Oct. total: Overtime</t>
  </si>
  <si>
    <t>November</t>
  </si>
  <si>
    <t>Nov. total: Regular hours</t>
  </si>
  <si>
    <t>Nov. total: Overtime</t>
  </si>
  <si>
    <t>December</t>
  </si>
  <si>
    <t>Dec. total: Regular hours</t>
  </si>
  <si>
    <t>Dec. total: Overtime</t>
  </si>
  <si>
    <r>
      <t xml:space="preserve">January, February, March      </t>
    </r>
    <r>
      <rPr>
        <sz val="11"/>
        <color theme="0"/>
        <rFont val="Century Gothic"/>
        <family val="2"/>
      </rPr>
      <t>Employee Timecard: Daily, Weekly, Monthly, Yearly</t>
    </r>
  </si>
  <si>
    <r>
      <t xml:space="preserve">April, May, June      </t>
    </r>
    <r>
      <rPr>
        <sz val="11"/>
        <color theme="0"/>
        <rFont val="Century Gothic"/>
        <family val="2"/>
      </rPr>
      <t>Employee Timecard: Daily, Weekly, Monthly, Yearly</t>
    </r>
  </si>
  <si>
    <r>
      <t xml:space="preserve">July, August, September      </t>
    </r>
    <r>
      <rPr>
        <sz val="11"/>
        <color theme="0"/>
        <rFont val="Century Gothic"/>
        <family val="2"/>
      </rPr>
      <t>Employee Timecard: Daily, Weekly, Monthly, Yearly</t>
    </r>
  </si>
  <si>
    <r>
      <t xml:space="preserve">October, November, December      </t>
    </r>
    <r>
      <rPr>
        <sz val="11"/>
        <color theme="0"/>
        <rFont val="Century Gothic"/>
        <family val="2"/>
      </rPr>
      <t>Employee Timecard: Daily, Weekly, Monthly, Yearly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</si>
</sst>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scheme val="minor"/>
    </font>
    <font>
      <sz val="26"/>
      <name val="Century Gothic"/>
      <family val="2"/>
    </font>
    <font>
      <sz val="9"/>
      <name val="Century Gothic"/>
      <family val="2"/>
    </font>
    <font>
      <b/>
      <sz val="9"/>
      <name val="Century Gothic"/>
      <family val="2"/>
    </font>
    <font>
      <b/>
      <sz val="14"/>
      <color theme="0"/>
      <name val="Century Gothic"/>
      <family val="2"/>
    </font>
    <font>
      <sz val="11"/>
      <color theme="0"/>
      <name val="Century Gothic"/>
      <family val="2"/>
    </font>
    <font>
      <sz val="14"/>
      <color indexed="9"/>
      <name val="Century Gothic"/>
      <family val="2"/>
    </font>
    <font>
      <b/>
      <sz val="11"/>
      <name val="Century Gothic"/>
      <family val="2"/>
    </font>
    <font>
      <b/>
      <sz val="9"/>
      <color theme="0"/>
      <name val="Century Gothic"/>
      <family val="2"/>
    </font>
    <font>
      <sz val="14"/>
      <name val="Century Gothic"/>
      <family val="2"/>
    </font>
    <font>
      <sz val="14"/>
      <color theme="0"/>
      <name val="Century Gothic"/>
      <family val="2"/>
    </font>
  </fonts>
  <fills count="7">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6" tint="0.59999389629810485"/>
        <bgColor indexed="64"/>
      </patternFill>
    </fill>
    <fill>
      <patternFill patternType="solid">
        <fgColor theme="6" tint="0.79998168889431442"/>
        <bgColor indexed="64"/>
      </patternFill>
    </fill>
  </fills>
  <borders count="12">
    <border>
      <left/>
      <right/>
      <top/>
      <bottom/>
      <diagonal/>
    </border>
    <border>
      <left/>
      <right/>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s>
  <cellStyleXfs count="1">
    <xf numFmtId="0" fontId="0" fillId="0" borderId="0"/>
  </cellStyleXfs>
  <cellXfs count="31">
    <xf numFmtId="0" fontId="0" fillId="0" borderId="0" xfId="0"/>
    <xf numFmtId="0" fontId="1" fillId="2" borderId="0" xfId="0" applyFont="1" applyFill="1" applyAlignment="1">
      <alignment vertical="center"/>
    </xf>
    <xf numFmtId="0" fontId="2" fillId="2" borderId="0" xfId="0" applyFont="1" applyFill="1"/>
    <xf numFmtId="0" fontId="2" fillId="2" borderId="0" xfId="0" applyFont="1" applyFill="1" applyAlignment="1">
      <alignment horizontal="left"/>
    </xf>
    <xf numFmtId="0" fontId="2" fillId="2" borderId="1" xfId="0" applyFont="1" applyFill="1" applyBorder="1" applyAlignment="1">
      <alignment horizontal="left"/>
    </xf>
    <xf numFmtId="0" fontId="2" fillId="2" borderId="0" xfId="0" applyFont="1" applyFill="1" applyAlignment="1">
      <alignment horizontal="left" indent="3"/>
    </xf>
    <xf numFmtId="0" fontId="2" fillId="2" borderId="0" xfId="0" applyFont="1" applyFill="1" applyAlignment="1">
      <alignment vertical="center"/>
    </xf>
    <xf numFmtId="0" fontId="2" fillId="2" borderId="0" xfId="0" applyFont="1" applyFill="1" applyAlignment="1">
      <alignment horizontal="right" vertical="center"/>
    </xf>
    <xf numFmtId="0" fontId="2" fillId="2" borderId="2" xfId="0" applyFont="1" applyFill="1" applyBorder="1" applyAlignment="1">
      <alignment horizontal="left"/>
    </xf>
    <xf numFmtId="0" fontId="3" fillId="3" borderId="3" xfId="0" applyFont="1" applyFill="1" applyBorder="1" applyAlignment="1">
      <alignment horizontal="left"/>
    </xf>
    <xf numFmtId="0" fontId="2" fillId="2" borderId="0" xfId="0" applyFont="1" applyFill="1" applyAlignment="1">
      <alignment horizontal="right"/>
    </xf>
    <xf numFmtId="0" fontId="3" fillId="2" borderId="0" xfId="0" applyFont="1" applyFill="1" applyAlignment="1">
      <alignment horizontal="left"/>
    </xf>
    <xf numFmtId="0" fontId="4" fillId="4" borderId="3" xfId="0" applyFont="1" applyFill="1" applyBorder="1" applyAlignment="1">
      <alignment horizontal="left" vertical="center"/>
    </xf>
    <xf numFmtId="0" fontId="6" fillId="2" borderId="0" xfId="0" applyFont="1" applyFill="1" applyAlignment="1">
      <alignment vertical="center"/>
    </xf>
    <xf numFmtId="0" fontId="7" fillId="5" borderId="4" xfId="0" applyFont="1" applyFill="1" applyBorder="1" applyAlignment="1">
      <alignment horizontal="left"/>
    </xf>
    <xf numFmtId="0" fontId="3" fillId="5" borderId="5" xfId="0" applyFont="1" applyFill="1" applyBorder="1" applyAlignment="1">
      <alignment horizontal="center"/>
    </xf>
    <xf numFmtId="0" fontId="3" fillId="5" borderId="6" xfId="0" applyFont="1" applyFill="1" applyBorder="1" applyAlignment="1">
      <alignment horizontal="center"/>
    </xf>
    <xf numFmtId="0" fontId="2" fillId="3" borderId="7" xfId="0" applyFont="1" applyFill="1" applyBorder="1" applyAlignment="1">
      <alignment horizontal="left"/>
    </xf>
    <xf numFmtId="0" fontId="2" fillId="0" borderId="3" xfId="0" applyFont="1" applyBorder="1" applyAlignment="1">
      <alignment horizontal="right"/>
    </xf>
    <xf numFmtId="0" fontId="2" fillId="6" borderId="3" xfId="0" applyFont="1" applyFill="1" applyBorder="1" applyAlignment="1">
      <alignment horizontal="right"/>
    </xf>
    <xf numFmtId="0" fontId="2" fillId="6" borderId="8" xfId="0" applyFont="1" applyFill="1" applyBorder="1" applyAlignment="1">
      <alignment horizontal="right"/>
    </xf>
    <xf numFmtId="0" fontId="3" fillId="3" borderId="9" xfId="0" applyFont="1" applyFill="1" applyBorder="1" applyAlignment="1">
      <alignment horizontal="left"/>
    </xf>
    <xf numFmtId="0" fontId="3" fillId="3" borderId="10" xfId="0" applyFont="1" applyFill="1" applyBorder="1" applyAlignment="1">
      <alignment horizontal="right"/>
    </xf>
    <xf numFmtId="0" fontId="2" fillId="6" borderId="10" xfId="0" applyFont="1" applyFill="1" applyBorder="1" applyAlignment="1">
      <alignment horizontal="right"/>
    </xf>
    <xf numFmtId="0" fontId="2" fillId="0" borderId="10" xfId="0" applyFont="1" applyBorder="1" applyAlignment="1">
      <alignment horizontal="right"/>
    </xf>
    <xf numFmtId="0" fontId="2" fillId="6" borderId="11" xfId="0" applyFont="1" applyFill="1" applyBorder="1" applyAlignment="1">
      <alignment horizontal="right"/>
    </xf>
    <xf numFmtId="0" fontId="8" fillId="4" borderId="3" xfId="0" applyFont="1" applyFill="1" applyBorder="1" applyAlignment="1">
      <alignment horizontal="left"/>
    </xf>
    <xf numFmtId="0" fontId="3" fillId="3" borderId="3" xfId="0" applyFont="1" applyFill="1" applyBorder="1" applyAlignment="1">
      <alignment horizontal="right"/>
    </xf>
    <xf numFmtId="0" fontId="8" fillId="4" borderId="3" xfId="0" applyFont="1" applyFill="1" applyBorder="1" applyAlignment="1">
      <alignment horizontal="left"/>
    </xf>
    <xf numFmtId="0" fontId="9" fillId="2" borderId="0" xfId="0" applyFont="1" applyFill="1" applyAlignment="1">
      <alignment vertical="center"/>
    </xf>
    <xf numFmtId="0" fontId="10" fillId="4" borderId="3" xfId="0" applyFont="1" applyFill="1" applyBorder="1" applyAlignment="1">
      <alignment horizontal="left" vertical="center"/>
    </xf>
  </cellXfs>
  <cellStyles count="1">
    <cellStyle name="Normal" xfId="0" builtinId="0"/>
  </cellStyles>
  <dxfs count="343">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strike val="0"/>
        <outline val="0"/>
        <shadow val="0"/>
        <u val="none"/>
        <vertAlign val="baseline"/>
        <name val="Century Gothic"/>
        <family val="2"/>
        <scheme val="none"/>
      </font>
    </dxf>
    <dxf>
      <font>
        <strike val="0"/>
        <outline val="0"/>
        <shadow val="0"/>
        <u val="none"/>
        <vertAlign val="baseline"/>
        <name val="Century Gothic"/>
        <family val="2"/>
        <scheme val="none"/>
      </font>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Century Gothic"/>
        <family val="2"/>
        <scheme val="none"/>
      </font>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2" formatCode="0.00"/>
      <fill>
        <patternFill patternType="solid">
          <fgColor indexed="64"/>
          <bgColor theme="6" tint="0.7999816888943144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numFmt numFmtId="0" formatCode="General"/>
      <fill>
        <patternFill patternType="solid">
          <fgColor indexed="64"/>
          <bgColor theme="0" tint="-4.9989318521683403E-2"/>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numFmt numFmtId="0" formatCode="General"/>
      <fill>
        <patternFill patternType="none">
          <fgColor indexed="64"/>
          <bgColor indexed="65"/>
        </patternFill>
      </fill>
      <alignment horizontal="right" vertical="bottom"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border>
    </dxf>
    <dxf>
      <font>
        <b val="0"/>
        <i val="0"/>
        <strike val="0"/>
        <condense val="0"/>
        <extend val="0"/>
        <outline val="0"/>
        <shadow val="0"/>
        <u val="none"/>
        <vertAlign val="baseline"/>
        <sz val="9"/>
        <color auto="1"/>
        <name val="Century Gothic"/>
        <family val="2"/>
        <scheme val="none"/>
      </font>
      <fill>
        <patternFill patternType="solid">
          <fgColor indexed="64"/>
          <bgColor theme="0" tint="-4.9989318521683403E-2"/>
        </patternFill>
      </fill>
      <alignment horizontal="left" vertical="bottom"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border outline="0">
        <top style="thin">
          <color theme="0" tint="-0.24994659260841701"/>
        </top>
      </border>
    </dxf>
    <dxf>
      <border outline="0">
        <bottom style="thin">
          <color theme="0" tint="-0.24994659260841701"/>
        </bottom>
      </border>
    </dxf>
    <dxf>
      <border outline="0">
        <left style="thin">
          <color theme="0" tint="-0.24994659260841701"/>
        </left>
        <right style="thin">
          <color theme="0" tint="-0.24994659260841701"/>
        </right>
        <top style="thin">
          <color theme="0" tint="-0.24994659260841701"/>
        </top>
        <bottom style="thin">
          <color theme="0" tint="-0.24994659260841701"/>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6"/>
          <bgColor theme="6"/>
        </patternFill>
      </fill>
    </dxf>
    <dxf>
      <font>
        <b val="0"/>
        <i val="0"/>
        <color theme="1"/>
      </font>
      <fill>
        <patternFill patternType="solid">
          <fgColor theme="6"/>
          <bgColor theme="6"/>
        </patternFill>
      </fill>
    </dxf>
    <dxf>
      <font>
        <b/>
        <i val="0"/>
      </font>
      <fill>
        <patternFill>
          <bgColor theme="0" tint="-4.9989318521683403E-2"/>
        </patternFill>
      </fill>
      <border>
        <top style="double">
          <color theme="1"/>
        </top>
      </border>
    </dxf>
    <dxf>
      <font>
        <b/>
        <i val="0"/>
        <color theme="1"/>
      </font>
      <fill>
        <patternFill patternType="solid">
          <fgColor theme="6"/>
          <bgColor theme="6"/>
        </patternFill>
      </fill>
      <border>
        <bottom style="medium">
          <color theme="1"/>
        </bottom>
      </border>
    </dxf>
    <dxf>
      <font>
        <color theme="1"/>
      </font>
      <border>
        <top style="medium">
          <color theme="1"/>
        </top>
        <bottom style="medium">
          <color theme="1"/>
        </bottom>
      </border>
    </dxf>
  </dxfs>
  <tableStyles count="1" defaultTableStyle="TableStyleMedium2" defaultPivotStyle="PivotStyleLight16">
    <tableStyle name="Month" pivot="0" count="7" xr9:uid="{80124BD0-6359-4E9B-8631-E051DE386BA8}">
      <tableStyleElement type="wholeTable" dxfId="342"/>
      <tableStyleElement type="headerRow" dxfId="341"/>
      <tableStyleElement type="totalRow" dxfId="340"/>
      <tableStyleElement type="firstColumn" dxfId="339"/>
      <tableStyleElement type="lastColumn" dxfId="338"/>
      <tableStyleElement type="firstRowStripe" dxfId="337"/>
      <tableStyleElement type="firstColumnStripe" dxfId="3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276A514-75CF-4690-BAF4-AC3CAE0FB418}" name="January" displayName="January" ref="B7:L15" totalsRowCount="1" headerRowDxfId="277" dataDxfId="275" totalsRowDxfId="276" headerRowBorderDxfId="334" tableBorderDxfId="335" totalsRowBorderDxfId="333">
  <autoFilter ref="B7:L14" xr:uid="{4FBE36E1-6538-41CC-9894-23E93EF6F867}"/>
  <tableColumns count="11">
    <tableColumn id="1" xr3:uid="{F38CF3C9-299E-4C75-9F2E-E462BEFE208D}" name="January" totalsRowLabel="Total weekly hours" dataDxfId="299" totalsRowDxfId="298"/>
    <tableColumn id="3" xr3:uid="{7007A5BD-B6DC-4267-88F0-CE9E5362BCA8}" name="Week 1" totalsRowFunction="sum" dataDxfId="297" totalsRowDxfId="296"/>
    <tableColumn id="4" xr3:uid="{32C48955-046B-4C70-9BDB-03D1CBB061DF}" name="Overtime" totalsRowFunction="sum" dataDxfId="295" totalsRowDxfId="294"/>
    <tableColumn id="5" xr3:uid="{72A9D17E-F943-4706-B4F5-9C131D8C8486}" name="Week 2" totalsRowFunction="sum" dataDxfId="293" totalsRowDxfId="292"/>
    <tableColumn id="6" xr3:uid="{CE459B39-AE42-4A88-A8C0-3AAD736ADAED}" name="Overtime " totalsRowFunction="sum" dataDxfId="291" totalsRowDxfId="290"/>
    <tableColumn id="7" xr3:uid="{92F25929-C5BF-4F3B-AD64-E2E148A9277C}" name="Week 3" totalsRowFunction="sum" dataDxfId="289" totalsRowDxfId="288"/>
    <tableColumn id="8" xr3:uid="{B0CCFFE1-671C-4ADA-B169-CAAA35CA0573}" name="Overtime  " totalsRowFunction="sum" dataDxfId="287" totalsRowDxfId="286"/>
    <tableColumn id="9" xr3:uid="{A96EC253-F5FE-471D-8B4A-D2AF1BB42310}" name="Week 4" totalsRowFunction="sum" dataDxfId="285" totalsRowDxfId="284"/>
    <tableColumn id="10" xr3:uid="{FE3EB9C1-E5D5-40BC-A17B-A1675E598224}" name="Overtime   " totalsRowFunction="sum" dataDxfId="283" totalsRowDxfId="282"/>
    <tableColumn id="11" xr3:uid="{CC2B2BEB-3D23-4D92-B1D6-2B72B23E055A}" name="Week 5" totalsRowFunction="sum" dataDxfId="281" totalsRowDxfId="280"/>
    <tableColumn id="12" xr3:uid="{2A57C815-F983-43CE-A7BD-812DE5BE3621}" name="Overtime    " totalsRowFunction="sum" dataDxfId="279" totalsRowDxfId="278"/>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January in this table. Total Weekly Hours are auto calculated"/>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2038C319-80FF-4941-8025-F806419D6EFE}" name="October" displayName="October" ref="B109:L117" totalsRowCount="1" headerRowDxfId="52" dataDxfId="50" totalsRowDxfId="51" headerRowBorderDxfId="307" tableBorderDxfId="308" totalsRowBorderDxfId="306">
  <autoFilter ref="B109:L116" xr:uid="{0FA4A936-24F8-4277-8648-86BDDBC625AE}"/>
  <tableColumns count="11">
    <tableColumn id="1" xr3:uid="{E6CC36CC-7BF8-4332-B8DB-36714DCCA433}" name="October" totalsRowLabel="Total weekly hours" dataDxfId="74" totalsRowDxfId="73"/>
    <tableColumn id="2" xr3:uid="{9C3B103B-08D5-479A-989F-1C111E090971}" name="Week 1" totalsRowFunction="sum" dataDxfId="72" totalsRowDxfId="71"/>
    <tableColumn id="3" xr3:uid="{18F489C4-222C-4798-90C3-2C0658D3FF5C}" name="Overtime" totalsRowFunction="sum" dataDxfId="70" totalsRowDxfId="69"/>
    <tableColumn id="4" xr3:uid="{8366D66E-FA83-4AB2-BEE0-427A5531950A}" name="Week 2" totalsRowFunction="sum" dataDxfId="68" totalsRowDxfId="67"/>
    <tableColumn id="5" xr3:uid="{CFD0B946-1AA4-4EDB-9EC4-396B8EE59BBD}" name="Overtime " totalsRowFunction="sum" dataDxfId="66" totalsRowDxfId="65"/>
    <tableColumn id="6" xr3:uid="{095F7DD7-0C8A-4166-BCF4-A0BB833EAA31}" name="Week 3" totalsRowFunction="sum" dataDxfId="64" totalsRowDxfId="63"/>
    <tableColumn id="7" xr3:uid="{485837D8-0A9B-4D6B-9CC6-CDD7ED299CCA}" name="Overtime  " totalsRowFunction="sum" dataDxfId="62" totalsRowDxfId="61"/>
    <tableColumn id="8" xr3:uid="{C40021AB-42A5-44BA-895B-197B22F05541}" name="Week 4" totalsRowFunction="sum" dataDxfId="60" totalsRowDxfId="59"/>
    <tableColumn id="9" xr3:uid="{87A7251E-BF35-4597-912D-C49603F0E85B}" name="Overtime   " totalsRowFunction="sum" dataDxfId="58" totalsRowDxfId="57"/>
    <tableColumn id="10" xr3:uid="{7DD8DBFC-CECD-4B3D-8A0C-55979CC5523E}" name="Week 5" totalsRowFunction="sum" dataDxfId="56" totalsRowDxfId="55"/>
    <tableColumn id="11" xr3:uid="{8B888F3A-A005-42E2-BB1D-F3FBF4D52BB8}" name="Overtime    " totalsRowFunction="sum" dataDxfId="54" totalsRowDxfId="53"/>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October in this table. Total Weekly Hours are auto calculated"/>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281942F0-3A56-4E9B-9EE0-36CB0FBEB32A}" name="November" displayName="November" ref="B120:L128" totalsRowCount="1" headerRowDxfId="27" dataDxfId="25" totalsRowDxfId="26" headerRowBorderDxfId="304" tableBorderDxfId="305" totalsRowBorderDxfId="303">
  <autoFilter ref="B120:L127" xr:uid="{68B95959-521D-4B78-8614-9714FF494D5C}"/>
  <tableColumns count="11">
    <tableColumn id="1" xr3:uid="{E946CF0C-F8FE-470D-9C05-98F5B9D6F9DB}" name="November" totalsRowLabel="Total weekly hours" dataDxfId="49" totalsRowDxfId="48"/>
    <tableColumn id="2" xr3:uid="{66F7F46D-C83A-46AF-A727-588D47E1B944}" name="Week 1" totalsRowFunction="sum" dataDxfId="47" totalsRowDxfId="46"/>
    <tableColumn id="3" xr3:uid="{F5FCB249-8660-4A69-926D-CFF5657366B0}" name="Overtime" totalsRowFunction="sum" dataDxfId="45" totalsRowDxfId="44"/>
    <tableColumn id="4" xr3:uid="{90B47E62-1A91-4C9B-A60F-CAC90923C4F3}" name="Week 2" totalsRowFunction="sum" dataDxfId="43" totalsRowDxfId="42"/>
    <tableColumn id="5" xr3:uid="{6C3950B9-FE08-4794-A853-AEAA3CA0D74F}" name="Overtime " totalsRowFunction="sum" dataDxfId="41" totalsRowDxfId="40"/>
    <tableColumn id="6" xr3:uid="{3D4C55B3-C92C-420F-AAFE-AE96E0680B84}" name="Week 3" totalsRowFunction="sum" dataDxfId="39" totalsRowDxfId="38"/>
    <tableColumn id="7" xr3:uid="{94B672A5-5DCE-4240-ABF9-8FED5DCDDFCF}" name="Overtime  " totalsRowFunction="sum" dataDxfId="37" totalsRowDxfId="36"/>
    <tableColumn id="8" xr3:uid="{5A6AAF7B-A594-4127-B0DF-24A3A9BDAEA6}" name="Week 4" totalsRowFunction="sum" dataDxfId="35" totalsRowDxfId="34"/>
    <tableColumn id="9" xr3:uid="{B137DAAF-6A33-4E51-A415-C5008218C637}" name="Overtime   " totalsRowFunction="sum" dataDxfId="33" totalsRowDxfId="32"/>
    <tableColumn id="10" xr3:uid="{B6100D30-1FFE-42BA-B2A1-8C0A60BB77DA}" name="Week 5" totalsRowFunction="sum" dataDxfId="31" totalsRowDxfId="30"/>
    <tableColumn id="11" xr3:uid="{F4A0B4B3-2036-4F09-A541-DB8EBB388846}" name="Overtime    " totalsRowFunction="sum" dataDxfId="29" totalsRowDxfId="28"/>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November in this table. Total Weekly Hours are auto calculated"/>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DDB48136-EB5D-443D-9E0A-2D50DC50F543}" name="December" displayName="December" ref="B131:L139" totalsRowCount="1" headerRowDxfId="2" dataDxfId="0" totalsRowDxfId="1" headerRowBorderDxfId="301" tableBorderDxfId="302" totalsRowBorderDxfId="300">
  <autoFilter ref="B131:L138" xr:uid="{33AD0C1F-1695-4B72-9342-4A7CCE097CC8}"/>
  <tableColumns count="11">
    <tableColumn id="1" xr3:uid="{8B45831C-5BD0-43D6-85B2-6C1D9931C855}" name="December" totalsRowLabel="Total weekly hours" dataDxfId="24" totalsRowDxfId="23"/>
    <tableColumn id="2" xr3:uid="{3E20F577-CD49-4352-AC52-D55E5A5610C2}" name="Week 1" totalsRowFunction="sum" dataDxfId="22" totalsRowDxfId="21"/>
    <tableColumn id="3" xr3:uid="{4A83A7E6-DA68-4709-9A7E-FBF457F1A58E}" name="Overtime" totalsRowFunction="sum" dataDxfId="20" totalsRowDxfId="19"/>
    <tableColumn id="4" xr3:uid="{98AB6EEA-AF9C-4091-B5D5-2C7A40595A64}" name="Week 2" totalsRowFunction="min" dataDxfId="18" totalsRowDxfId="17"/>
    <tableColumn id="5" xr3:uid="{1066491B-2098-4A35-BB3C-C6A8705D94D0}" name="Overtime " totalsRowFunction="sum" dataDxfId="16" totalsRowDxfId="15"/>
    <tableColumn id="6" xr3:uid="{DD9D3289-1CA1-4E64-809C-88DE99AA1DF0}" name="Week 3" totalsRowFunction="sum" dataDxfId="14" totalsRowDxfId="13"/>
    <tableColumn id="7" xr3:uid="{A5A24ED0-6E52-42CB-AD0C-C5DF8DF64AFD}" name="Overtime  " totalsRowFunction="sum" dataDxfId="12" totalsRowDxfId="11"/>
    <tableColumn id="8" xr3:uid="{37177771-11E2-4A24-8FAB-FF3047DA3D37}" name="Week 4" totalsRowFunction="sum" dataDxfId="10" totalsRowDxfId="9"/>
    <tableColumn id="9" xr3:uid="{842501DC-F5F5-448D-A189-076CE77578AE}" name="Overtime   " totalsRowFunction="sum" dataDxfId="8" totalsRowDxfId="7"/>
    <tableColumn id="10" xr3:uid="{91F4167B-9A09-4EE3-AA6B-3FFE2FAE80F9}" name="Week 5" totalsRowFunction="sum" dataDxfId="6" totalsRowDxfId="5"/>
    <tableColumn id="11" xr3:uid="{4D9DDE14-EE89-48C3-8A95-947ECE940D20}" name="Overtime    " totalsRowFunction="sum" dataDxfId="4" totalsRowDxfId="3"/>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December in this table. Total Weekly Hours are auto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9C45D0B-A442-419A-BB7E-BC072CEECB85}" name="February" displayName="February" ref="B18:L26" totalsRowCount="1" headerRowDxfId="252" dataDxfId="250" totalsRowDxfId="251" headerRowBorderDxfId="331" tableBorderDxfId="332" totalsRowBorderDxfId="330">
  <autoFilter ref="B18:L25" xr:uid="{36003AFC-EE3E-4072-BEE6-8AD866B44A26}"/>
  <tableColumns count="11">
    <tableColumn id="1" xr3:uid="{9876383B-26E4-44E1-B56A-780B07927C39}" name="February" totalsRowLabel="Total weekly hours" dataDxfId="274" totalsRowDxfId="273"/>
    <tableColumn id="2" xr3:uid="{9BAFC682-AF0A-489D-976B-1CD0F84A1A6F}" name="Week 1" totalsRowFunction="sum" dataDxfId="272" totalsRowDxfId="271"/>
    <tableColumn id="3" xr3:uid="{738F24C9-2773-4073-A456-89382D65FA06}" name="Overtime" totalsRowFunction="sum" dataDxfId="270" totalsRowDxfId="269"/>
    <tableColumn id="4" xr3:uid="{B57E9A0B-32FD-48C0-BA3D-EB83B9989B18}" name="Week 2" totalsRowFunction="sum" dataDxfId="268" totalsRowDxfId="267"/>
    <tableColumn id="5" xr3:uid="{F44F3AF2-0ABD-4095-B22E-7A11B4909C09}" name="Overtime " totalsRowFunction="sum" dataDxfId="266" totalsRowDxfId="265"/>
    <tableColumn id="6" xr3:uid="{2702EFEB-C543-4BAE-BD7C-7847EED22443}" name="Week 3" totalsRowFunction="sum" dataDxfId="264" totalsRowDxfId="263"/>
    <tableColumn id="7" xr3:uid="{EE2EE591-89DB-4D60-B8F2-83187B3A8135}" name="Overtime  " totalsRowFunction="sum" dataDxfId="262" totalsRowDxfId="261"/>
    <tableColumn id="8" xr3:uid="{D90FE6DD-AD55-4726-AC3E-9CA57FC020E8}" name="Week 4" totalsRowFunction="sum" dataDxfId="260" totalsRowDxfId="259"/>
    <tableColumn id="9" xr3:uid="{D655672A-F669-40C9-BE73-D05B83F4E790}" name="Overtime   " totalsRowFunction="sum" dataDxfId="258" totalsRowDxfId="257"/>
    <tableColumn id="10" xr3:uid="{86148049-B5D7-465B-858C-79431416FFE4}" name="Week 5" totalsRowFunction="sum" dataDxfId="256" totalsRowDxfId="255"/>
    <tableColumn id="11" xr3:uid="{1447DA86-32B9-43C7-A44A-4FD8CEE8C000}" name="Overtime    " totalsRowFunction="sum" dataDxfId="254" totalsRowDxfId="253"/>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February in this table. Total Weekly Hours are auto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95C547C-5ADB-49C2-8CC0-066F46C79A0F}" name="March" displayName="March" ref="B29:L37" totalsRowCount="1" headerRowDxfId="227" dataDxfId="225" totalsRowDxfId="226" headerRowBorderDxfId="328" tableBorderDxfId="329" totalsRowBorderDxfId="327">
  <autoFilter ref="B29:L36" xr:uid="{0A111337-C888-45CB-9183-400F996E00C2}"/>
  <tableColumns count="11">
    <tableColumn id="1" xr3:uid="{3DB30BC2-7044-4209-8A36-5F3782F790F5}" name="March" totalsRowLabel="Total weekly hours" dataDxfId="249" totalsRowDxfId="248"/>
    <tableColumn id="2" xr3:uid="{738A3F84-3118-4D35-8077-CADFFEA996A9}" name="Week 1" totalsRowFunction="sum" dataDxfId="247" totalsRowDxfId="246"/>
    <tableColumn id="3" xr3:uid="{BCC1137E-152F-40BA-B511-430BAC17BB4E}" name="Overtime" totalsRowFunction="sum" dataDxfId="245" totalsRowDxfId="244"/>
    <tableColumn id="4" xr3:uid="{F761EF52-EFA9-47B7-A1C1-12806FEAC644}" name="Week 2" totalsRowFunction="sum" dataDxfId="243" totalsRowDxfId="242"/>
    <tableColumn id="5" xr3:uid="{E5ED63F1-D2EB-4D71-9324-B8ED7322E3D0}" name="Overtime " totalsRowFunction="sum" dataDxfId="241" totalsRowDxfId="240"/>
    <tableColumn id="6" xr3:uid="{126E46F8-5F8B-4343-BEA2-D27DC5457CE4}" name="Week 3" totalsRowFunction="sum" dataDxfId="239" totalsRowDxfId="238"/>
    <tableColumn id="7" xr3:uid="{AB00B64E-5346-46E8-9479-FA8DD50F8CF6}" name="Overtime  " totalsRowFunction="sum" dataDxfId="237" totalsRowDxfId="236"/>
    <tableColumn id="8" xr3:uid="{76928A4B-4597-4ABB-AD4B-B319B94512B3}" name="Week 4" totalsRowFunction="sum" dataDxfId="235" totalsRowDxfId="234"/>
    <tableColumn id="9" xr3:uid="{B644104C-5688-450D-9A88-306ED3FDBE6B}" name="Overtime   " totalsRowFunction="sum" dataDxfId="233" totalsRowDxfId="232"/>
    <tableColumn id="10" xr3:uid="{1AF4D996-6E65-44C8-89B0-424758068088}" name="Week 5" totalsRowFunction="sum" dataDxfId="231" totalsRowDxfId="230"/>
    <tableColumn id="11" xr3:uid="{6C3E17F0-1199-4160-B8DF-8B791C12B1FD}" name="Overtime    " totalsRowFunction="sum" dataDxfId="229" totalsRowDxfId="228"/>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March in this table. Total Weekly Hours are auto calcul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92E8E74-6B11-4C83-8756-2B1829DE85A2}" name="April" displayName="April" ref="B41:L49" totalsRowCount="1" headerRowDxfId="202" dataDxfId="200" totalsRowDxfId="201" headerRowBorderDxfId="325" tableBorderDxfId="326" totalsRowBorderDxfId="324">
  <autoFilter ref="B41:L48" xr:uid="{E429C878-D45C-4D7C-9C1C-EBEA293F3FD7}"/>
  <tableColumns count="11">
    <tableColumn id="1" xr3:uid="{614F963A-8E74-4ECD-B878-F5285D7A3F21}" name="April" totalsRowLabel="Total weekly hours" dataDxfId="224" totalsRowDxfId="223"/>
    <tableColumn id="2" xr3:uid="{4774193A-2FF2-43CA-8D44-F3053D886B95}" name="Week 1" totalsRowFunction="sum" dataDxfId="222" totalsRowDxfId="221"/>
    <tableColumn id="3" xr3:uid="{2CB38C46-A46F-4F42-A0BA-D9EF275828FE}" name="Overtime" totalsRowFunction="sum" dataDxfId="220" totalsRowDxfId="219"/>
    <tableColumn id="4" xr3:uid="{9D9DCA38-6BD1-4AC7-8C95-1F14596AAD6C}" name="Week 2" totalsRowFunction="sum" dataDxfId="218" totalsRowDxfId="217"/>
    <tableColumn id="5" xr3:uid="{D0C40C94-D936-495C-BE0E-75E58C490316}" name="Overtime " totalsRowFunction="sum" dataDxfId="216" totalsRowDxfId="215"/>
    <tableColumn id="6" xr3:uid="{0A1B0E40-6E2D-405B-BE97-29FEDDAD1F40}" name="Week 3" totalsRowFunction="sum" dataDxfId="214" totalsRowDxfId="213"/>
    <tableColumn id="7" xr3:uid="{E8236570-FB8B-4749-8A7C-16D8013BA987}" name="Overtime  " totalsRowFunction="sum" dataDxfId="212" totalsRowDxfId="211"/>
    <tableColumn id="8" xr3:uid="{6B313AD1-38B3-4EF0-B1F5-9558914355B6}" name="Week 4" totalsRowFunction="sum" dataDxfId="210" totalsRowDxfId="209"/>
    <tableColumn id="9" xr3:uid="{186C560D-2F59-410E-88E0-BCF513C263B8}" name="Overtime   " totalsRowFunction="sum" dataDxfId="208" totalsRowDxfId="207"/>
    <tableColumn id="10" xr3:uid="{5DA9C693-EAB6-4946-8C62-A33E77D086AB}" name="Week 5" totalsRowFunction="sum" dataDxfId="206" totalsRowDxfId="205"/>
    <tableColumn id="11" xr3:uid="{D51DA711-128E-4164-AD7E-A2544C645911}" name="Overtime    " totalsRowFunction="sum" dataDxfId="204" totalsRowDxfId="203"/>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April in this table. Total Weekly Hours are auto calcul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22D38D9-3FC7-48A1-AF0D-2FC6CA80945A}" name="May" displayName="May" ref="B52:L60" totalsRowCount="1" headerRowDxfId="177" dataDxfId="175" totalsRowDxfId="176" headerRowBorderDxfId="322" tableBorderDxfId="323" totalsRowBorderDxfId="321">
  <autoFilter ref="B52:L59" xr:uid="{71AE9013-E25F-4B0C-996A-55F11DF4135E}"/>
  <tableColumns count="11">
    <tableColumn id="1" xr3:uid="{D4244027-F021-4A4D-BE15-837F9ABBD97A}" name="May" totalsRowLabel="Total weekly hours" dataDxfId="199" totalsRowDxfId="198"/>
    <tableColumn id="2" xr3:uid="{D82633E5-7649-4AA0-B2AE-A0C1E62D5785}" name="Week 1" totalsRowFunction="sum" dataDxfId="197" totalsRowDxfId="196"/>
    <tableColumn id="3" xr3:uid="{D123EEC2-9591-4E11-B658-AC141FEF5EED}" name="Overtime" totalsRowFunction="sum" dataDxfId="195" totalsRowDxfId="194"/>
    <tableColumn id="4" xr3:uid="{9A38E255-A2CE-4C16-9FCB-6B6A05810B3F}" name="Week 2" totalsRowFunction="sum" dataDxfId="193" totalsRowDxfId="192"/>
    <tableColumn id="5" xr3:uid="{3FB8D33A-E55B-4238-97E9-F4C4D3B33F8F}" name="Overtime " totalsRowFunction="sum" dataDxfId="191" totalsRowDxfId="190"/>
    <tableColumn id="6" xr3:uid="{E4E62175-455C-4846-8660-B7A15884F2B9}" name="Week 3" totalsRowFunction="sum" dataDxfId="189" totalsRowDxfId="188"/>
    <tableColumn id="7" xr3:uid="{438E508A-EB46-4FCB-8887-4278E18B9BFB}" name="Overtime  " totalsRowFunction="sum" dataDxfId="187" totalsRowDxfId="186"/>
    <tableColumn id="8" xr3:uid="{3D1303AB-7537-4FD1-8012-3745B17EA998}" name="Week 4" totalsRowFunction="sum" dataDxfId="185" totalsRowDxfId="184"/>
    <tableColumn id="9" xr3:uid="{48B04128-1A14-4697-9CDC-557A7F2DF4FD}" name="Overtime   " totalsRowFunction="sum" dataDxfId="183" totalsRowDxfId="182"/>
    <tableColumn id="10" xr3:uid="{D8969941-88C2-4EF7-B708-DF5D336D0283}" name="Week 5" totalsRowFunction="sum" dataDxfId="181" totalsRowDxfId="180"/>
    <tableColumn id="11" xr3:uid="{EFAFCB1D-AD29-4968-9661-DF803C0FE8C0}" name="Overtime    " totalsRowFunction="sum" dataDxfId="179" totalsRowDxfId="178"/>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May in this table. Total Weekly Hours are auto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16267C3-5D64-4986-95CF-992DD4B66C7C}" name="June" displayName="June" ref="B63:L71" totalsRowCount="1" headerRowDxfId="152" dataDxfId="150" totalsRowDxfId="151" headerRowBorderDxfId="319" tableBorderDxfId="320" totalsRowBorderDxfId="318">
  <autoFilter ref="B63:L70" xr:uid="{F77D0D4E-0E7C-4A4D-B5EC-8F97FBE14D72}"/>
  <tableColumns count="11">
    <tableColumn id="1" xr3:uid="{C3AE651A-A0B2-4376-8965-A0CF2F7795C0}" name="June" totalsRowLabel="Total weekly hours" dataDxfId="174" totalsRowDxfId="173"/>
    <tableColumn id="2" xr3:uid="{C9DB8955-B4A4-41F2-A6F7-ED332A0762D6}" name="Week 1" totalsRowFunction="sum" dataDxfId="172" totalsRowDxfId="171"/>
    <tableColumn id="3" xr3:uid="{80F701B2-6260-40A4-A526-B7BA836E8CB9}" name="Overtime" totalsRowFunction="sum" dataDxfId="170" totalsRowDxfId="169"/>
    <tableColumn id="4" xr3:uid="{35C92EF6-20ED-40A1-903F-2A27FB74A282}" name="Week 2" totalsRowFunction="sum" dataDxfId="168" totalsRowDxfId="167"/>
    <tableColumn id="5" xr3:uid="{47A81E48-1FAA-4767-BA01-B190E8A9CFC2}" name="Overtime " totalsRowFunction="sum" dataDxfId="166" totalsRowDxfId="165"/>
    <tableColumn id="6" xr3:uid="{FD94A338-EED0-433B-9D10-F16740312C01}" name="Week 3" totalsRowFunction="sum" dataDxfId="164" totalsRowDxfId="163"/>
    <tableColumn id="7" xr3:uid="{B72DCE7A-9857-4CE9-9DA2-A3C9F7776728}" name="Overtime  " totalsRowFunction="sum" dataDxfId="162" totalsRowDxfId="161"/>
    <tableColumn id="8" xr3:uid="{63882FF2-89E4-429D-BA84-885C78763162}" name="Week 4" totalsRowFunction="sum" dataDxfId="160" totalsRowDxfId="159"/>
    <tableColumn id="9" xr3:uid="{3D77BA85-2A51-498A-9143-7B6DD07AC626}" name="Overtime   " totalsRowFunction="sum" dataDxfId="158" totalsRowDxfId="157"/>
    <tableColumn id="10" xr3:uid="{68A976FA-D0DB-4BB7-AE0B-536200C3569D}" name="Week 5" totalsRowFunction="sum" dataDxfId="156" totalsRowDxfId="155"/>
    <tableColumn id="11" xr3:uid="{BBCBFEE0-49C9-4416-969A-0D781F6D51EB}" name="Overtime    " totalsRowFunction="sum" dataDxfId="154" totalsRowDxfId="153"/>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June in this table. Total Weekly Hours are auto calculate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6C0C72A-E088-4B91-B78D-41E6AC54E6EA}" name="July" displayName="July" ref="B75:L83" totalsRowCount="1" headerRowDxfId="127" dataDxfId="125" totalsRowDxfId="126" headerRowBorderDxfId="316" tableBorderDxfId="317" totalsRowBorderDxfId="315">
  <autoFilter ref="B75:L82" xr:uid="{D7F02885-7203-432C-B3C4-AC1ECCB5493C}"/>
  <tableColumns count="11">
    <tableColumn id="1" xr3:uid="{DA0AC21A-AB68-41C1-9505-2719A6F1B756}" name="July" totalsRowLabel="Total weekly hours" dataDxfId="149" totalsRowDxfId="148"/>
    <tableColumn id="2" xr3:uid="{C345FA58-340E-46F4-8284-EB4B8E0CE625}" name="Week 1" totalsRowFunction="sum" dataDxfId="147" totalsRowDxfId="146"/>
    <tableColumn id="3" xr3:uid="{0281A9DA-85D2-4F7B-BD74-145A917165E2}" name="Overtime" totalsRowFunction="sum" dataDxfId="145" totalsRowDxfId="144"/>
    <tableColumn id="4" xr3:uid="{B76C9E8B-BFA5-46EB-B22F-EC3830983C54}" name="Week 2" totalsRowFunction="sum" dataDxfId="143" totalsRowDxfId="142"/>
    <tableColumn id="5" xr3:uid="{A64EE6A4-E0BE-4E21-B612-FCC632E8DDC9}" name="Overtime " totalsRowFunction="sum" dataDxfId="141" totalsRowDxfId="140"/>
    <tableColumn id="6" xr3:uid="{87A1BA2B-ECAB-4671-87DA-F3DEFA716634}" name="Week 3" totalsRowFunction="sum" dataDxfId="139" totalsRowDxfId="138"/>
    <tableColumn id="7" xr3:uid="{77F18232-6623-49E8-90B8-DFDD72C6A5C3}" name="Overtime  " totalsRowFunction="sum" dataDxfId="137" totalsRowDxfId="136"/>
    <tableColumn id="8" xr3:uid="{3BF1F9C1-A9C8-4EC9-85F3-23FEBD32DA75}" name="Week 4" totalsRowFunction="sum" dataDxfId="135" totalsRowDxfId="134"/>
    <tableColumn id="9" xr3:uid="{26AECF78-DACA-4FE8-936B-7BCBA231873D}" name="Overtime   " totalsRowFunction="sum" dataDxfId="133" totalsRowDxfId="132"/>
    <tableColumn id="10" xr3:uid="{2715B9D3-4D70-4A9A-A547-EDF18A9CCAA3}" name="Week 5" totalsRowFunction="sum" dataDxfId="131" totalsRowDxfId="130"/>
    <tableColumn id="11" xr3:uid="{BC526BCB-F9BA-43DE-8D24-B3EC1EF35517}" name="Overtime    " totalsRowFunction="sum" dataDxfId="129" totalsRowDxfId="128"/>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July in this table. Total Weekly Hours are auto calculate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C9B4845-98CB-4156-9EC9-44ED545B5A14}" name="August" displayName="August" ref="B86:L94" totalsRowCount="1" headerRowDxfId="102" dataDxfId="100" totalsRowDxfId="101" headerRowBorderDxfId="313" tableBorderDxfId="314" totalsRowBorderDxfId="312">
  <autoFilter ref="B86:L93" xr:uid="{94A9E8EE-8DE3-4D4E-95C7-5DFD4A620958}"/>
  <tableColumns count="11">
    <tableColumn id="1" xr3:uid="{633C2B55-964B-473B-9937-67A6D88FD30E}" name="August" totalsRowLabel="Total weekly hours" dataDxfId="124" totalsRowDxfId="123"/>
    <tableColumn id="2" xr3:uid="{08150A8D-0637-42BB-AF8D-7226DBF56A5D}" name="Week 1" totalsRowFunction="sum" dataDxfId="122" totalsRowDxfId="121"/>
    <tableColumn id="3" xr3:uid="{D422076D-79AD-4929-9559-6817462F5EF5}" name="Overtime" totalsRowFunction="sum" dataDxfId="120" totalsRowDxfId="119"/>
    <tableColumn id="4" xr3:uid="{36CA07AF-E119-4A6D-B5F6-31FAE5E1444F}" name="Week 2" totalsRowFunction="sum" dataDxfId="118" totalsRowDxfId="117"/>
    <tableColumn id="5" xr3:uid="{6B815591-7BC8-459B-A80B-9189E863BA0A}" name="Overtime " totalsRowFunction="sum" dataDxfId="116" totalsRowDxfId="115"/>
    <tableColumn id="6" xr3:uid="{8F41E74B-BF55-47A6-8FDE-3B246C067C60}" name="Week 3" totalsRowFunction="sum" dataDxfId="114" totalsRowDxfId="113"/>
    <tableColumn id="7" xr3:uid="{8A75E9E6-BDF9-45C7-AAF0-6A19A1D5FDBB}" name="Overtime  " totalsRowFunction="sum" dataDxfId="112" totalsRowDxfId="111"/>
    <tableColumn id="8" xr3:uid="{38102405-BF27-47EE-85E0-97E820D48C0F}" name="Week 4" totalsRowFunction="sum" dataDxfId="110" totalsRowDxfId="109"/>
    <tableColumn id="9" xr3:uid="{5E92C044-AD23-46F5-BCD9-0A784D4818FC}" name="Overtime   " totalsRowFunction="sum" dataDxfId="108" totalsRowDxfId="107"/>
    <tableColumn id="10" xr3:uid="{E51FF9F4-C74F-4E31-97AB-7F45CB222EBB}" name="Week 5" totalsRowFunction="sum" dataDxfId="106" totalsRowDxfId="105"/>
    <tableColumn id="11" xr3:uid="{362638E2-611E-43A3-A9F1-AF6E0D291AA6}" name="Overtime    " totalsRowFunction="sum" dataDxfId="104" totalsRowDxfId="103"/>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August in this table. Total Weekly Hours are auto calcul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6A542B2-FCE0-4F9C-A85F-6BC0F7BE3AF6}" name="September" displayName="September" ref="B97:L105" totalsRowCount="1" headerRowDxfId="77" dataDxfId="75" totalsRowDxfId="76" headerRowBorderDxfId="310" tableBorderDxfId="311" totalsRowBorderDxfId="309">
  <autoFilter ref="B97:L104" xr:uid="{0AC418CE-176B-42DD-9C55-9C3BC8C4107C}"/>
  <tableColumns count="11">
    <tableColumn id="1" xr3:uid="{F142CF53-C3A1-4CBC-B342-7A2E3FE6E477}" name="September" totalsRowLabel="Total weekly hours" dataDxfId="99" totalsRowDxfId="98"/>
    <tableColumn id="2" xr3:uid="{BAB4D5D7-8A98-4CD6-9F47-D848992D10C2}" name="Week 1" totalsRowFunction="sum" dataDxfId="97" totalsRowDxfId="96"/>
    <tableColumn id="3" xr3:uid="{ABE2B0D8-6D1D-493E-B562-9867BCDED90B}" name="Overtime" totalsRowFunction="sum" dataDxfId="95" totalsRowDxfId="94"/>
    <tableColumn id="4" xr3:uid="{517FB735-6BA5-4AD7-9B7F-F0E7C90A820D}" name="Week 2" totalsRowFunction="sum" dataDxfId="93" totalsRowDxfId="92"/>
    <tableColumn id="5" xr3:uid="{B23D0577-5D9B-47F9-B81F-B0C216885735}" name="Overtime " totalsRowFunction="sum" dataDxfId="91" totalsRowDxfId="90"/>
    <tableColumn id="6" xr3:uid="{3CE78A2B-2D30-4152-B3FE-3845FA441CE9}" name="Week 3" totalsRowFunction="sum" dataDxfId="89" totalsRowDxfId="88"/>
    <tableColumn id="7" xr3:uid="{44BCDCC1-7654-43D7-A65F-0B42AF4C9006}" name="Overtime  " totalsRowFunction="sum" dataDxfId="87" totalsRowDxfId="86"/>
    <tableColumn id="8" xr3:uid="{20D3A29C-30D4-4725-AACF-579FC8AF7DEE}" name="Week 4" totalsRowFunction="sum" dataDxfId="85" totalsRowDxfId="84"/>
    <tableColumn id="9" xr3:uid="{B6A70DAA-212A-4B1D-9B9F-088C882D1535}" name="Overtime   " totalsRowFunction="sum" dataDxfId="83" totalsRowDxfId="82"/>
    <tableColumn id="10" xr3:uid="{025C6CEA-5ACC-4BAE-A8EB-7C951FAE332A}" name="Week 5" totalsRowFunction="sum" dataDxfId="81" totalsRowDxfId="80"/>
    <tableColumn id="11" xr3:uid="{72374B19-66DC-4572-B9D0-0153D78F2A7A}" name="Overtime    " totalsRowFunction="sum" dataDxfId="79" totalsRowDxfId="78"/>
  </tableColumns>
  <tableStyleInfo name="Month" showFirstColumn="1" showLastColumn="0" showRowStripes="0" showColumnStripes="0"/>
  <extLst>
    <ext xmlns:x14="http://schemas.microsoft.com/office/spreadsheetml/2009/9/main" uri="{504A1905-F514-4f6f-8877-14C23A59335A}">
      <x14:table altTextSummary="Enter Regular and Overtime hours of Week 1, 2, 3, 4, and 5 for the month of September in this table. Total Weekly Hours are auto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84D5E-7FCA-45EB-8166-0E89ADE29016}">
  <sheetPr>
    <pageSetUpPr fitToPage="1"/>
  </sheetPr>
  <dimension ref="B1:L140"/>
  <sheetViews>
    <sheetView tabSelected="1" workbookViewId="0">
      <selection activeCell="F12" sqref="F12"/>
    </sheetView>
  </sheetViews>
  <sheetFormatPr defaultColWidth="9.140625" defaultRowHeight="14.25" x14ac:dyDescent="0.3"/>
  <cols>
    <col min="1" max="1" width="2.140625" style="2" customWidth="1"/>
    <col min="2" max="2" width="17.5703125" style="3" customWidth="1"/>
    <col min="3" max="3" width="23.42578125" style="3" customWidth="1"/>
    <col min="4" max="5" width="11.7109375" style="3" customWidth="1"/>
    <col min="6" max="6" width="11.85546875" style="3" customWidth="1"/>
    <col min="7" max="7" width="11.7109375" style="3" customWidth="1"/>
    <col min="8" max="8" width="11.85546875" style="3" customWidth="1"/>
    <col min="9" max="9" width="11.7109375" style="3" customWidth="1"/>
    <col min="10" max="10" width="11.85546875" style="3" customWidth="1"/>
    <col min="11" max="11" width="11.7109375" style="3" customWidth="1"/>
    <col min="12" max="12" width="11.85546875" style="3" customWidth="1"/>
    <col min="13" max="13" width="2.7109375" style="2" customWidth="1"/>
    <col min="14" max="16384" width="9.140625" style="2"/>
  </cols>
  <sheetData>
    <row r="1" spans="2:12" s="2" customFormat="1" ht="15.95" customHeight="1" x14ac:dyDescent="0.3">
      <c r="B1" s="1" t="s">
        <v>0</v>
      </c>
      <c r="C1" s="1"/>
      <c r="D1" s="1"/>
      <c r="E1" s="1"/>
      <c r="F1" s="1"/>
      <c r="G1" s="1"/>
      <c r="H1" s="1"/>
      <c r="I1" s="1"/>
      <c r="J1" s="1"/>
      <c r="K1" s="1"/>
      <c r="L1" s="1"/>
    </row>
    <row r="2" spans="2:12" s="2" customFormat="1" ht="23.25" customHeight="1" x14ac:dyDescent="0.3">
      <c r="B2" s="1"/>
      <c r="C2" s="1"/>
      <c r="D2" s="1"/>
      <c r="E2" s="1"/>
      <c r="F2" s="1"/>
      <c r="G2" s="1"/>
      <c r="H2" s="1"/>
      <c r="I2" s="1"/>
      <c r="J2" s="1"/>
      <c r="K2" s="1"/>
      <c r="L2" s="1"/>
    </row>
    <row r="3" spans="2:12" s="2" customFormat="1" ht="15.95" customHeight="1" x14ac:dyDescent="0.3">
      <c r="B3" s="3" t="s">
        <v>1</v>
      </c>
      <c r="C3" s="4"/>
      <c r="D3" s="5" t="s">
        <v>2</v>
      </c>
      <c r="E3" s="4"/>
      <c r="F3" s="3"/>
      <c r="G3" s="6" t="s">
        <v>3</v>
      </c>
      <c r="H3" s="6"/>
      <c r="I3" s="7"/>
      <c r="J3" s="7"/>
      <c r="K3" s="3"/>
      <c r="L3" s="3"/>
    </row>
    <row r="4" spans="2:12" s="2" customFormat="1" ht="15.95" customHeight="1" x14ac:dyDescent="0.3">
      <c r="B4" s="3" t="s">
        <v>4</v>
      </c>
      <c r="C4" s="8"/>
      <c r="D4" s="5" t="s">
        <v>5</v>
      </c>
      <c r="E4" s="8"/>
      <c r="F4" s="3"/>
      <c r="G4" s="2" t="s">
        <v>6</v>
      </c>
      <c r="H4" s="9">
        <f>SUM(C16,C27,C38,C50,C61,C72,C84,C95,C106,C118,C129,C140)</f>
        <v>0</v>
      </c>
      <c r="I4" s="10" t="s">
        <v>7</v>
      </c>
      <c r="J4" s="9">
        <f>SUM(F16,F27,F38,F50,F61,F72,F84,F95,F106,F118,F129,F140)</f>
        <v>0</v>
      </c>
      <c r="K4" s="10" t="s">
        <v>8</v>
      </c>
      <c r="L4" s="9">
        <f>SUM(H4:J4)</f>
        <v>0</v>
      </c>
    </row>
    <row r="5" spans="2:12" s="2" customFormat="1" ht="6" customHeight="1" x14ac:dyDescent="0.3">
      <c r="B5" s="3"/>
      <c r="C5" s="3"/>
      <c r="D5" s="3"/>
      <c r="E5" s="3"/>
      <c r="F5" s="3"/>
      <c r="G5" s="3"/>
      <c r="H5" s="3"/>
      <c r="I5" s="3"/>
      <c r="J5" s="3"/>
      <c r="K5" s="3"/>
      <c r="L5" s="11"/>
    </row>
    <row r="6" spans="2:12" s="13" customFormat="1" ht="24.95" customHeight="1" x14ac:dyDescent="0.25">
      <c r="B6" s="12" t="s">
        <v>63</v>
      </c>
      <c r="C6" s="12"/>
      <c r="D6" s="12"/>
      <c r="E6" s="12"/>
      <c r="F6" s="12"/>
      <c r="G6" s="12"/>
      <c r="H6" s="12"/>
      <c r="I6" s="12"/>
      <c r="J6" s="12"/>
      <c r="K6" s="12"/>
      <c r="L6" s="12"/>
    </row>
    <row r="7" spans="2:12" s="2" customFormat="1" ht="15" customHeight="1" x14ac:dyDescent="0.3">
      <c r="B7" s="14" t="s">
        <v>9</v>
      </c>
      <c r="C7" s="15" t="s">
        <v>10</v>
      </c>
      <c r="D7" s="15" t="s">
        <v>11</v>
      </c>
      <c r="E7" s="15" t="s">
        <v>12</v>
      </c>
      <c r="F7" s="15" t="s">
        <v>13</v>
      </c>
      <c r="G7" s="15" t="s">
        <v>14</v>
      </c>
      <c r="H7" s="15" t="s">
        <v>15</v>
      </c>
      <c r="I7" s="15" t="s">
        <v>16</v>
      </c>
      <c r="J7" s="15" t="s">
        <v>17</v>
      </c>
      <c r="K7" s="15" t="s">
        <v>18</v>
      </c>
      <c r="L7" s="16" t="s">
        <v>19</v>
      </c>
    </row>
    <row r="8" spans="2:12" s="2" customFormat="1" ht="15" customHeight="1" x14ac:dyDescent="0.3">
      <c r="B8" s="17" t="s">
        <v>20</v>
      </c>
      <c r="C8" s="18"/>
      <c r="D8" s="19"/>
      <c r="E8" s="18"/>
      <c r="F8" s="19"/>
      <c r="G8" s="18"/>
      <c r="H8" s="19"/>
      <c r="I8" s="18"/>
      <c r="J8" s="19"/>
      <c r="K8" s="18"/>
      <c r="L8" s="20"/>
    </row>
    <row r="9" spans="2:12" s="2" customFormat="1" ht="15" customHeight="1" x14ac:dyDescent="0.3">
      <c r="B9" s="17" t="s">
        <v>21</v>
      </c>
      <c r="C9" s="18"/>
      <c r="D9" s="19"/>
      <c r="E9" s="18"/>
      <c r="F9" s="19"/>
      <c r="G9" s="18"/>
      <c r="H9" s="19"/>
      <c r="I9" s="18"/>
      <c r="J9" s="19"/>
      <c r="K9" s="18"/>
      <c r="L9" s="20"/>
    </row>
    <row r="10" spans="2:12" s="2" customFormat="1" ht="15" customHeight="1" x14ac:dyDescent="0.3">
      <c r="B10" s="17" t="s">
        <v>22</v>
      </c>
      <c r="C10" s="18"/>
      <c r="D10" s="19"/>
      <c r="E10" s="18"/>
      <c r="F10" s="19"/>
      <c r="G10" s="18"/>
      <c r="H10" s="19"/>
      <c r="I10" s="18"/>
      <c r="J10" s="19"/>
      <c r="K10" s="18"/>
      <c r="L10" s="20"/>
    </row>
    <row r="11" spans="2:12" s="2" customFormat="1" ht="15" customHeight="1" x14ac:dyDescent="0.3">
      <c r="B11" s="17" t="s">
        <v>23</v>
      </c>
      <c r="C11" s="18"/>
      <c r="D11" s="19"/>
      <c r="E11" s="18"/>
      <c r="F11" s="19"/>
      <c r="G11" s="18"/>
      <c r="H11" s="19"/>
      <c r="I11" s="18"/>
      <c r="J11" s="19"/>
      <c r="K11" s="18"/>
      <c r="L11" s="20"/>
    </row>
    <row r="12" spans="2:12" s="2" customFormat="1" ht="15" customHeight="1" x14ac:dyDescent="0.3">
      <c r="B12" s="17" t="s">
        <v>24</v>
      </c>
      <c r="C12" s="18"/>
      <c r="D12" s="19"/>
      <c r="E12" s="18"/>
      <c r="F12" s="19"/>
      <c r="G12" s="18"/>
      <c r="H12" s="19"/>
      <c r="I12" s="18"/>
      <c r="J12" s="19"/>
      <c r="K12" s="18"/>
      <c r="L12" s="20"/>
    </row>
    <row r="13" spans="2:12" s="2" customFormat="1" ht="15" customHeight="1" x14ac:dyDescent="0.3">
      <c r="B13" s="17" t="s">
        <v>25</v>
      </c>
      <c r="C13" s="18"/>
      <c r="D13" s="19"/>
      <c r="E13" s="18"/>
      <c r="F13" s="19"/>
      <c r="G13" s="18"/>
      <c r="H13" s="19"/>
      <c r="I13" s="18"/>
      <c r="J13" s="19"/>
      <c r="K13" s="18"/>
      <c r="L13" s="20"/>
    </row>
    <row r="14" spans="2:12" s="2" customFormat="1" ht="15" customHeight="1" x14ac:dyDescent="0.3">
      <c r="B14" s="17" t="s">
        <v>26</v>
      </c>
      <c r="C14" s="18"/>
      <c r="D14" s="19"/>
      <c r="E14" s="18"/>
      <c r="F14" s="19"/>
      <c r="G14" s="18"/>
      <c r="H14" s="19"/>
      <c r="I14" s="18"/>
      <c r="J14" s="19"/>
      <c r="K14" s="18"/>
      <c r="L14" s="20"/>
    </row>
    <row r="15" spans="2:12" s="2" customFormat="1" ht="15" customHeight="1" x14ac:dyDescent="0.3">
      <c r="B15" s="21" t="s">
        <v>27</v>
      </c>
      <c r="C15" s="22">
        <f>SUBTOTAL(109,January[Week 1])</f>
        <v>0</v>
      </c>
      <c r="D15" s="23">
        <f>SUBTOTAL(109,January[Overtime])</f>
        <v>0</v>
      </c>
      <c r="E15" s="24">
        <f>SUBTOTAL(109,January[Week 2])</f>
        <v>0</v>
      </c>
      <c r="F15" s="23">
        <f>SUBTOTAL(109,January[[Overtime ]])</f>
        <v>0</v>
      </c>
      <c r="G15" s="24">
        <f>SUBTOTAL(109,January[Week 3])</f>
        <v>0</v>
      </c>
      <c r="H15" s="23">
        <f>SUBTOTAL(109,January[[Overtime  ]])</f>
        <v>0</v>
      </c>
      <c r="I15" s="24">
        <f>SUBTOTAL(109,January[Week 4])</f>
        <v>0</v>
      </c>
      <c r="J15" s="23">
        <f>SUBTOTAL(109,January[[Overtime   ]])</f>
        <v>0</v>
      </c>
      <c r="K15" s="24">
        <f>SUBTOTAL(109,January[Week 5])</f>
        <v>0</v>
      </c>
      <c r="L15" s="25">
        <f>SUBTOTAL(109,January[[Overtime    ]])</f>
        <v>0</v>
      </c>
    </row>
    <row r="16" spans="2:12" s="2" customFormat="1" ht="15" customHeight="1" x14ac:dyDescent="0.3">
      <c r="B16" s="26" t="s">
        <v>28</v>
      </c>
      <c r="C16" s="27">
        <f>SUM(January[[#Totals],[Week 1]],January[[#Totals],[Week 2]],January[[#Totals],[Week 3]],January[[#Totals],[Week 4]],January[[#Totals],[Week 5]])</f>
        <v>0</v>
      </c>
      <c r="D16" s="28" t="s">
        <v>29</v>
      </c>
      <c r="E16" s="28"/>
      <c r="F16" s="27">
        <f>SUM(January[[#Totals],[Overtime]],January[[#Totals],[Overtime ]],January[[#Totals],[Overtime  ]],January[[#Totals],[Overtime   ]],January[[#Totals],[Overtime    ]])</f>
        <v>0</v>
      </c>
      <c r="G16" s="3"/>
      <c r="H16" s="3"/>
      <c r="I16" s="3"/>
      <c r="J16" s="3"/>
      <c r="K16" s="3"/>
      <c r="L16" s="3"/>
    </row>
    <row r="17" spans="2:12" s="2" customFormat="1" ht="9" customHeight="1" x14ac:dyDescent="0.3">
      <c r="B17" s="3"/>
      <c r="C17" s="3"/>
      <c r="D17" s="3"/>
      <c r="E17" s="3"/>
      <c r="F17" s="3"/>
      <c r="G17" s="3"/>
      <c r="H17" s="3"/>
      <c r="I17" s="3"/>
      <c r="J17" s="3"/>
      <c r="K17" s="3"/>
      <c r="L17" s="3"/>
    </row>
    <row r="18" spans="2:12" s="2" customFormat="1" ht="15" customHeight="1" x14ac:dyDescent="0.3">
      <c r="B18" s="14" t="s">
        <v>30</v>
      </c>
      <c r="C18" s="15" t="s">
        <v>10</v>
      </c>
      <c r="D18" s="15" t="s">
        <v>11</v>
      </c>
      <c r="E18" s="15" t="s">
        <v>12</v>
      </c>
      <c r="F18" s="15" t="s">
        <v>13</v>
      </c>
      <c r="G18" s="15" t="s">
        <v>14</v>
      </c>
      <c r="H18" s="15" t="s">
        <v>15</v>
      </c>
      <c r="I18" s="15" t="s">
        <v>16</v>
      </c>
      <c r="J18" s="15" t="s">
        <v>17</v>
      </c>
      <c r="K18" s="15" t="s">
        <v>18</v>
      </c>
      <c r="L18" s="16" t="s">
        <v>19</v>
      </c>
    </row>
    <row r="19" spans="2:12" s="2" customFormat="1" ht="15" customHeight="1" x14ac:dyDescent="0.3">
      <c r="B19" s="17" t="s">
        <v>20</v>
      </c>
      <c r="C19" s="18"/>
      <c r="D19" s="19"/>
      <c r="E19" s="18"/>
      <c r="F19" s="19"/>
      <c r="G19" s="18"/>
      <c r="H19" s="19"/>
      <c r="I19" s="18"/>
      <c r="J19" s="19"/>
      <c r="K19" s="18"/>
      <c r="L19" s="20"/>
    </row>
    <row r="20" spans="2:12" s="2" customFormat="1" ht="15" customHeight="1" x14ac:dyDescent="0.3">
      <c r="B20" s="17" t="s">
        <v>21</v>
      </c>
      <c r="C20" s="18"/>
      <c r="D20" s="19"/>
      <c r="E20" s="18"/>
      <c r="F20" s="19"/>
      <c r="G20" s="18"/>
      <c r="H20" s="19"/>
      <c r="I20" s="18"/>
      <c r="J20" s="19"/>
      <c r="K20" s="18"/>
      <c r="L20" s="20"/>
    </row>
    <row r="21" spans="2:12" s="2" customFormat="1" ht="15" customHeight="1" x14ac:dyDescent="0.3">
      <c r="B21" s="17" t="s">
        <v>22</v>
      </c>
      <c r="C21" s="18"/>
      <c r="D21" s="19"/>
      <c r="E21" s="18"/>
      <c r="F21" s="19"/>
      <c r="G21" s="18"/>
      <c r="H21" s="19"/>
      <c r="I21" s="18"/>
      <c r="J21" s="19"/>
      <c r="K21" s="18"/>
      <c r="L21" s="20"/>
    </row>
    <row r="22" spans="2:12" s="2" customFormat="1" ht="15" customHeight="1" x14ac:dyDescent="0.3">
      <c r="B22" s="17" t="s">
        <v>23</v>
      </c>
      <c r="C22" s="18"/>
      <c r="D22" s="19"/>
      <c r="E22" s="18"/>
      <c r="F22" s="19"/>
      <c r="G22" s="18"/>
      <c r="H22" s="19"/>
      <c r="I22" s="18"/>
      <c r="J22" s="19"/>
      <c r="K22" s="18"/>
      <c r="L22" s="20"/>
    </row>
    <row r="23" spans="2:12" s="2" customFormat="1" ht="15" customHeight="1" x14ac:dyDescent="0.3">
      <c r="B23" s="17" t="s">
        <v>24</v>
      </c>
      <c r="C23" s="18"/>
      <c r="D23" s="19"/>
      <c r="E23" s="18"/>
      <c r="F23" s="19"/>
      <c r="G23" s="18"/>
      <c r="H23" s="19"/>
      <c r="I23" s="18"/>
      <c r="J23" s="19"/>
      <c r="K23" s="18"/>
      <c r="L23" s="20"/>
    </row>
    <row r="24" spans="2:12" s="2" customFormat="1" ht="15" customHeight="1" x14ac:dyDescent="0.3">
      <c r="B24" s="17" t="s">
        <v>25</v>
      </c>
      <c r="C24" s="18"/>
      <c r="D24" s="19"/>
      <c r="E24" s="18"/>
      <c r="F24" s="19"/>
      <c r="G24" s="18"/>
      <c r="H24" s="19"/>
      <c r="I24" s="18"/>
      <c r="J24" s="19"/>
      <c r="K24" s="18"/>
      <c r="L24" s="20"/>
    </row>
    <row r="25" spans="2:12" s="2" customFormat="1" ht="15" customHeight="1" x14ac:dyDescent="0.3">
      <c r="B25" s="17" t="s">
        <v>26</v>
      </c>
      <c r="C25" s="18"/>
      <c r="D25" s="19"/>
      <c r="E25" s="18"/>
      <c r="F25" s="19"/>
      <c r="G25" s="18"/>
      <c r="H25" s="19"/>
      <c r="I25" s="18"/>
      <c r="J25" s="19"/>
      <c r="K25" s="18"/>
      <c r="L25" s="20"/>
    </row>
    <row r="26" spans="2:12" s="2" customFormat="1" ht="15" customHeight="1" x14ac:dyDescent="0.3">
      <c r="B26" s="21" t="s">
        <v>27</v>
      </c>
      <c r="C26" s="24">
        <f>SUBTOTAL(109,February[Week 1])</f>
        <v>0</v>
      </c>
      <c r="D26" s="23">
        <f>SUBTOTAL(109,February[Overtime])</f>
        <v>0</v>
      </c>
      <c r="E26" s="24">
        <f>SUBTOTAL(109,February[Week 2])</f>
        <v>0</v>
      </c>
      <c r="F26" s="23">
        <f>SUBTOTAL(109,February[[Overtime ]])</f>
        <v>0</v>
      </c>
      <c r="G26" s="24">
        <f>SUBTOTAL(109,February[Week 3])</f>
        <v>0</v>
      </c>
      <c r="H26" s="23">
        <f>SUBTOTAL(109,February[[Overtime  ]])</f>
        <v>0</v>
      </c>
      <c r="I26" s="24">
        <f>SUBTOTAL(109,February[Week 4])</f>
        <v>0</v>
      </c>
      <c r="J26" s="23">
        <f>SUBTOTAL(109,February[[Overtime   ]])</f>
        <v>0</v>
      </c>
      <c r="K26" s="24">
        <f>SUBTOTAL(109,February[Week 5])</f>
        <v>0</v>
      </c>
      <c r="L26" s="25">
        <f>SUBTOTAL(109,February[[Overtime    ]])</f>
        <v>0</v>
      </c>
    </row>
    <row r="27" spans="2:12" s="2" customFormat="1" ht="15" customHeight="1" x14ac:dyDescent="0.3">
      <c r="B27" s="26" t="s">
        <v>31</v>
      </c>
      <c r="C27" s="27">
        <f>SUM(February[[#Totals],[Week 1]],February[[#Totals],[Week 2]],February[[#Totals],[Week 3]],February[[#Totals],[Week 4]],February[[#Totals],[Week 5]])</f>
        <v>0</v>
      </c>
      <c r="D27" s="28" t="s">
        <v>32</v>
      </c>
      <c r="E27" s="28"/>
      <c r="F27" s="27">
        <f>SUM(February[[#Totals],[Overtime]],February[[#Totals],[Overtime ]],February[[#Totals],[Overtime  ]],February[[#Totals],[Overtime   ]],February[[#Totals],[Overtime    ]])</f>
        <v>0</v>
      </c>
      <c r="G27" s="3"/>
      <c r="H27" s="3"/>
      <c r="I27" s="3"/>
      <c r="J27" s="3"/>
      <c r="K27" s="3"/>
      <c r="L27" s="3"/>
    </row>
    <row r="28" spans="2:12" s="2" customFormat="1" ht="9" customHeight="1" x14ac:dyDescent="0.3">
      <c r="B28" s="3"/>
      <c r="C28" s="3"/>
      <c r="D28" s="3"/>
      <c r="E28" s="3"/>
      <c r="F28" s="3"/>
      <c r="G28" s="3"/>
      <c r="H28" s="3"/>
      <c r="I28" s="3"/>
      <c r="J28" s="3"/>
      <c r="K28" s="3"/>
      <c r="L28" s="3"/>
    </row>
    <row r="29" spans="2:12" s="2" customFormat="1" ht="15" customHeight="1" x14ac:dyDescent="0.3">
      <c r="B29" s="14" t="s">
        <v>33</v>
      </c>
      <c r="C29" s="15" t="s">
        <v>10</v>
      </c>
      <c r="D29" s="15" t="s">
        <v>11</v>
      </c>
      <c r="E29" s="15" t="s">
        <v>12</v>
      </c>
      <c r="F29" s="15" t="s">
        <v>13</v>
      </c>
      <c r="G29" s="15" t="s">
        <v>14</v>
      </c>
      <c r="H29" s="15" t="s">
        <v>15</v>
      </c>
      <c r="I29" s="15" t="s">
        <v>16</v>
      </c>
      <c r="J29" s="15" t="s">
        <v>17</v>
      </c>
      <c r="K29" s="15" t="s">
        <v>18</v>
      </c>
      <c r="L29" s="16" t="s">
        <v>19</v>
      </c>
    </row>
    <row r="30" spans="2:12" s="2" customFormat="1" ht="15" customHeight="1" x14ac:dyDescent="0.3">
      <c r="B30" s="17" t="s">
        <v>20</v>
      </c>
      <c r="C30" s="18"/>
      <c r="D30" s="19"/>
      <c r="E30" s="18"/>
      <c r="F30" s="19"/>
      <c r="G30" s="18"/>
      <c r="H30" s="19"/>
      <c r="I30" s="18"/>
      <c r="J30" s="19"/>
      <c r="K30" s="18"/>
      <c r="L30" s="20"/>
    </row>
    <row r="31" spans="2:12" s="2" customFormat="1" ht="15" customHeight="1" x14ac:dyDescent="0.3">
      <c r="B31" s="17" t="s">
        <v>21</v>
      </c>
      <c r="C31" s="18"/>
      <c r="D31" s="19"/>
      <c r="E31" s="18"/>
      <c r="F31" s="19"/>
      <c r="G31" s="18"/>
      <c r="H31" s="19"/>
      <c r="I31" s="18"/>
      <c r="J31" s="19"/>
      <c r="K31" s="18"/>
      <c r="L31" s="20"/>
    </row>
    <row r="32" spans="2:12" s="2" customFormat="1" ht="15" customHeight="1" x14ac:dyDescent="0.3">
      <c r="B32" s="17" t="s">
        <v>22</v>
      </c>
      <c r="C32" s="18"/>
      <c r="D32" s="19"/>
      <c r="E32" s="18"/>
      <c r="F32" s="19"/>
      <c r="G32" s="18"/>
      <c r="H32" s="19"/>
      <c r="I32" s="18"/>
      <c r="J32" s="19"/>
      <c r="K32" s="18"/>
      <c r="L32" s="20"/>
    </row>
    <row r="33" spans="2:12" s="2" customFormat="1" ht="15" customHeight="1" x14ac:dyDescent="0.3">
      <c r="B33" s="17" t="s">
        <v>23</v>
      </c>
      <c r="C33" s="18"/>
      <c r="D33" s="19"/>
      <c r="E33" s="18"/>
      <c r="F33" s="19"/>
      <c r="G33" s="18"/>
      <c r="H33" s="19"/>
      <c r="I33" s="18"/>
      <c r="J33" s="19"/>
      <c r="K33" s="18"/>
      <c r="L33" s="20"/>
    </row>
    <row r="34" spans="2:12" s="2" customFormat="1" ht="15" customHeight="1" x14ac:dyDescent="0.3">
      <c r="B34" s="17" t="s">
        <v>24</v>
      </c>
      <c r="C34" s="18"/>
      <c r="D34" s="19"/>
      <c r="E34" s="18"/>
      <c r="F34" s="19"/>
      <c r="G34" s="18"/>
      <c r="H34" s="19"/>
      <c r="I34" s="18"/>
      <c r="J34" s="19"/>
      <c r="K34" s="18"/>
      <c r="L34" s="20"/>
    </row>
    <row r="35" spans="2:12" s="2" customFormat="1" ht="15" customHeight="1" x14ac:dyDescent="0.3">
      <c r="B35" s="17" t="s">
        <v>25</v>
      </c>
      <c r="C35" s="18"/>
      <c r="D35" s="19"/>
      <c r="E35" s="18"/>
      <c r="F35" s="19"/>
      <c r="G35" s="18"/>
      <c r="H35" s="19"/>
      <c r="I35" s="18"/>
      <c r="J35" s="19"/>
      <c r="K35" s="18"/>
      <c r="L35" s="20"/>
    </row>
    <row r="36" spans="2:12" s="2" customFormat="1" ht="15" customHeight="1" x14ac:dyDescent="0.3">
      <c r="B36" s="17" t="s">
        <v>26</v>
      </c>
      <c r="C36" s="18"/>
      <c r="D36" s="19"/>
      <c r="E36" s="18"/>
      <c r="F36" s="19"/>
      <c r="G36" s="18"/>
      <c r="H36" s="19"/>
      <c r="I36" s="18"/>
      <c r="J36" s="19"/>
      <c r="K36" s="18"/>
      <c r="L36" s="20"/>
    </row>
    <row r="37" spans="2:12" s="2" customFormat="1" ht="15" customHeight="1" x14ac:dyDescent="0.3">
      <c r="B37" s="21" t="s">
        <v>27</v>
      </c>
      <c r="C37" s="24">
        <f>SUBTOTAL(109,March[Week 1])</f>
        <v>0</v>
      </c>
      <c r="D37" s="23">
        <f>SUBTOTAL(109,March[Overtime])</f>
        <v>0</v>
      </c>
      <c r="E37" s="24">
        <f>SUBTOTAL(109,March[Week 2])</f>
        <v>0</v>
      </c>
      <c r="F37" s="23">
        <f>SUBTOTAL(109,March[[Overtime ]])</f>
        <v>0</v>
      </c>
      <c r="G37" s="24">
        <f>SUBTOTAL(109,March[Week 3])</f>
        <v>0</v>
      </c>
      <c r="H37" s="23">
        <f>SUBTOTAL(109,March[[Overtime  ]])</f>
        <v>0</v>
      </c>
      <c r="I37" s="24">
        <f>SUBTOTAL(109,March[Week 4])</f>
        <v>0</v>
      </c>
      <c r="J37" s="23">
        <f>SUBTOTAL(109,March[[Overtime   ]])</f>
        <v>0</v>
      </c>
      <c r="K37" s="24">
        <f>SUBTOTAL(109,March[Week 5])</f>
        <v>0</v>
      </c>
      <c r="L37" s="25">
        <f>SUBTOTAL(109,March[[Overtime    ]])</f>
        <v>0</v>
      </c>
    </row>
    <row r="38" spans="2:12" s="2" customFormat="1" ht="15" customHeight="1" x14ac:dyDescent="0.3">
      <c r="B38" s="26" t="s">
        <v>34</v>
      </c>
      <c r="C38" s="27">
        <f>SUM(March[[#Totals],[Week 1]],March[[#Totals],[Week 2]],March[[#Totals],[Week 3]],March[[#Totals],[Week 4]],March[[#Totals],[Week 5]])</f>
        <v>0</v>
      </c>
      <c r="D38" s="28" t="s">
        <v>35</v>
      </c>
      <c r="E38" s="28"/>
      <c r="F38" s="27">
        <f>SUM(March[[#Totals],[Overtime]],March[[#Totals],[Overtime ]],March[[#Totals],[Overtime  ]],March[[#Totals],[Overtime   ]],March[[#Totals],[Overtime    ]])</f>
        <v>0</v>
      </c>
      <c r="G38" s="3"/>
      <c r="H38" s="3"/>
      <c r="I38" s="3"/>
      <c r="J38" s="3"/>
      <c r="K38" s="3"/>
      <c r="L38" s="3"/>
    </row>
    <row r="39" spans="2:12" s="2" customFormat="1" ht="9" customHeight="1" x14ac:dyDescent="0.3">
      <c r="B39" s="3"/>
      <c r="C39" s="3"/>
      <c r="D39" s="3"/>
      <c r="E39" s="3"/>
      <c r="F39" s="3"/>
      <c r="G39" s="3"/>
      <c r="H39" s="3"/>
      <c r="I39" s="3"/>
      <c r="J39" s="3"/>
      <c r="K39" s="3"/>
      <c r="L39" s="3"/>
    </row>
    <row r="40" spans="2:12" s="29" customFormat="1" ht="24.95" customHeight="1" x14ac:dyDescent="0.25">
      <c r="B40" s="12" t="s">
        <v>64</v>
      </c>
      <c r="C40" s="12"/>
      <c r="D40" s="12"/>
      <c r="E40" s="12"/>
      <c r="F40" s="12"/>
      <c r="G40" s="12"/>
      <c r="H40" s="12"/>
      <c r="I40" s="12"/>
      <c r="J40" s="12"/>
      <c r="K40" s="12"/>
      <c r="L40" s="12"/>
    </row>
    <row r="41" spans="2:12" s="2" customFormat="1" ht="15" customHeight="1" x14ac:dyDescent="0.3">
      <c r="B41" s="14" t="s">
        <v>36</v>
      </c>
      <c r="C41" s="15" t="s">
        <v>10</v>
      </c>
      <c r="D41" s="15" t="s">
        <v>11</v>
      </c>
      <c r="E41" s="15" t="s">
        <v>12</v>
      </c>
      <c r="F41" s="15" t="s">
        <v>13</v>
      </c>
      <c r="G41" s="15" t="s">
        <v>14</v>
      </c>
      <c r="H41" s="15" t="s">
        <v>15</v>
      </c>
      <c r="I41" s="15" t="s">
        <v>16</v>
      </c>
      <c r="J41" s="15" t="s">
        <v>17</v>
      </c>
      <c r="K41" s="15" t="s">
        <v>18</v>
      </c>
      <c r="L41" s="16" t="s">
        <v>19</v>
      </c>
    </row>
    <row r="42" spans="2:12" s="2" customFormat="1" ht="15" customHeight="1" x14ac:dyDescent="0.3">
      <c r="B42" s="17" t="s">
        <v>20</v>
      </c>
      <c r="C42" s="18"/>
      <c r="D42" s="19"/>
      <c r="E42" s="18"/>
      <c r="F42" s="19"/>
      <c r="G42" s="18"/>
      <c r="H42" s="19"/>
      <c r="I42" s="18"/>
      <c r="J42" s="19"/>
      <c r="K42" s="18"/>
      <c r="L42" s="20"/>
    </row>
    <row r="43" spans="2:12" s="2" customFormat="1" ht="15" customHeight="1" x14ac:dyDescent="0.3">
      <c r="B43" s="17" t="s">
        <v>21</v>
      </c>
      <c r="C43" s="18"/>
      <c r="D43" s="19"/>
      <c r="E43" s="18"/>
      <c r="F43" s="19"/>
      <c r="G43" s="18"/>
      <c r="H43" s="19"/>
      <c r="I43" s="18"/>
      <c r="J43" s="19"/>
      <c r="K43" s="18"/>
      <c r="L43" s="20"/>
    </row>
    <row r="44" spans="2:12" s="2" customFormat="1" ht="15" customHeight="1" x14ac:dyDescent="0.3">
      <c r="B44" s="17" t="s">
        <v>22</v>
      </c>
      <c r="C44" s="18"/>
      <c r="D44" s="19"/>
      <c r="E44" s="18"/>
      <c r="F44" s="19"/>
      <c r="G44" s="18"/>
      <c r="H44" s="19"/>
      <c r="I44" s="18"/>
      <c r="J44" s="19"/>
      <c r="K44" s="18"/>
      <c r="L44" s="20"/>
    </row>
    <row r="45" spans="2:12" s="2" customFormat="1" ht="15" customHeight="1" x14ac:dyDescent="0.3">
      <c r="B45" s="17" t="s">
        <v>23</v>
      </c>
      <c r="C45" s="18"/>
      <c r="D45" s="19"/>
      <c r="E45" s="18"/>
      <c r="F45" s="19"/>
      <c r="G45" s="18"/>
      <c r="H45" s="19"/>
      <c r="I45" s="18"/>
      <c r="J45" s="19"/>
      <c r="K45" s="18"/>
      <c r="L45" s="20"/>
    </row>
    <row r="46" spans="2:12" s="2" customFormat="1" ht="15" customHeight="1" x14ac:dyDescent="0.3">
      <c r="B46" s="17" t="s">
        <v>24</v>
      </c>
      <c r="C46" s="18"/>
      <c r="D46" s="19"/>
      <c r="E46" s="18"/>
      <c r="F46" s="19"/>
      <c r="G46" s="18"/>
      <c r="H46" s="19"/>
      <c r="I46" s="18"/>
      <c r="J46" s="19"/>
      <c r="K46" s="18"/>
      <c r="L46" s="20"/>
    </row>
    <row r="47" spans="2:12" s="2" customFormat="1" ht="15" customHeight="1" x14ac:dyDescent="0.3">
      <c r="B47" s="17" t="s">
        <v>25</v>
      </c>
      <c r="C47" s="18"/>
      <c r="D47" s="19"/>
      <c r="E47" s="18"/>
      <c r="F47" s="19"/>
      <c r="G47" s="18"/>
      <c r="H47" s="19"/>
      <c r="I47" s="18"/>
      <c r="J47" s="19"/>
      <c r="K47" s="18"/>
      <c r="L47" s="20"/>
    </row>
    <row r="48" spans="2:12" s="2" customFormat="1" ht="15" customHeight="1" x14ac:dyDescent="0.3">
      <c r="B48" s="17" t="s">
        <v>26</v>
      </c>
      <c r="C48" s="18"/>
      <c r="D48" s="19"/>
      <c r="E48" s="18"/>
      <c r="F48" s="19"/>
      <c r="G48" s="18"/>
      <c r="H48" s="19"/>
      <c r="I48" s="18"/>
      <c r="J48" s="19"/>
      <c r="K48" s="18"/>
      <c r="L48" s="20"/>
    </row>
    <row r="49" spans="2:12" s="2" customFormat="1" ht="15" customHeight="1" x14ac:dyDescent="0.3">
      <c r="B49" s="21" t="s">
        <v>27</v>
      </c>
      <c r="C49" s="24">
        <f>SUBTOTAL(109,April[Week 1])</f>
        <v>0</v>
      </c>
      <c r="D49" s="23">
        <f>SUBTOTAL(109,April[Overtime])</f>
        <v>0</v>
      </c>
      <c r="E49" s="24">
        <f>SUBTOTAL(109,April[Week 2])</f>
        <v>0</v>
      </c>
      <c r="F49" s="23">
        <f>SUBTOTAL(109,April[[Overtime ]])</f>
        <v>0</v>
      </c>
      <c r="G49" s="24">
        <f>SUBTOTAL(109,April[Week 3])</f>
        <v>0</v>
      </c>
      <c r="H49" s="23">
        <f>SUBTOTAL(109,April[[Overtime  ]])</f>
        <v>0</v>
      </c>
      <c r="I49" s="24">
        <f>SUBTOTAL(109,April[Week 4])</f>
        <v>0</v>
      </c>
      <c r="J49" s="23">
        <f>SUBTOTAL(109,April[[Overtime   ]])</f>
        <v>0</v>
      </c>
      <c r="K49" s="24">
        <f>SUBTOTAL(109,April[Week 5])</f>
        <v>0</v>
      </c>
      <c r="L49" s="25">
        <f>SUBTOTAL(109,April[[Overtime    ]])</f>
        <v>0</v>
      </c>
    </row>
    <row r="50" spans="2:12" s="2" customFormat="1" ht="15" customHeight="1" x14ac:dyDescent="0.3">
      <c r="B50" s="26" t="s">
        <v>37</v>
      </c>
      <c r="C50" s="27">
        <f>SUM(April[[#Totals],[Week 1]],April[[#Totals],[Week 2]],April[[#Totals],[Week 3]],April[[#Totals],[Week 4]],April[[#Totals],[Week 5]])</f>
        <v>0</v>
      </c>
      <c r="D50" s="28" t="s">
        <v>38</v>
      </c>
      <c r="E50" s="28"/>
      <c r="F50" s="27">
        <f>SUM(April[[#Totals],[Overtime]],April[[#Totals],[Overtime ]],April[[#Totals],[Overtime  ]],April[[#Totals],[Overtime   ]],April[[#Totals],[Overtime    ]])</f>
        <v>0</v>
      </c>
      <c r="G50" s="3"/>
      <c r="H50" s="3"/>
      <c r="I50" s="3"/>
      <c r="J50" s="3"/>
      <c r="K50" s="3"/>
      <c r="L50" s="3"/>
    </row>
    <row r="51" spans="2:12" s="2" customFormat="1" ht="9" customHeight="1" x14ac:dyDescent="0.3">
      <c r="B51" s="3"/>
      <c r="C51" s="3"/>
      <c r="D51" s="3"/>
      <c r="E51" s="3"/>
      <c r="F51" s="3"/>
      <c r="G51" s="3"/>
      <c r="H51" s="3"/>
      <c r="I51" s="3"/>
      <c r="J51" s="3"/>
      <c r="K51" s="3"/>
      <c r="L51" s="3"/>
    </row>
    <row r="52" spans="2:12" s="2" customFormat="1" ht="15" customHeight="1" x14ac:dyDescent="0.3">
      <c r="B52" s="14" t="s">
        <v>39</v>
      </c>
      <c r="C52" s="15" t="s">
        <v>10</v>
      </c>
      <c r="D52" s="15" t="s">
        <v>11</v>
      </c>
      <c r="E52" s="15" t="s">
        <v>12</v>
      </c>
      <c r="F52" s="15" t="s">
        <v>13</v>
      </c>
      <c r="G52" s="15" t="s">
        <v>14</v>
      </c>
      <c r="H52" s="15" t="s">
        <v>15</v>
      </c>
      <c r="I52" s="15" t="s">
        <v>16</v>
      </c>
      <c r="J52" s="15" t="s">
        <v>17</v>
      </c>
      <c r="K52" s="15" t="s">
        <v>18</v>
      </c>
      <c r="L52" s="16" t="s">
        <v>19</v>
      </c>
    </row>
    <row r="53" spans="2:12" s="2" customFormat="1" ht="15" customHeight="1" x14ac:dyDescent="0.3">
      <c r="B53" s="17" t="s">
        <v>20</v>
      </c>
      <c r="C53" s="18"/>
      <c r="D53" s="19"/>
      <c r="E53" s="18"/>
      <c r="F53" s="19"/>
      <c r="G53" s="18"/>
      <c r="H53" s="19"/>
      <c r="I53" s="18"/>
      <c r="J53" s="19"/>
      <c r="K53" s="18"/>
      <c r="L53" s="20"/>
    </row>
    <row r="54" spans="2:12" s="2" customFormat="1" ht="15" customHeight="1" x14ac:dyDescent="0.3">
      <c r="B54" s="17" t="s">
        <v>21</v>
      </c>
      <c r="C54" s="18"/>
      <c r="D54" s="19"/>
      <c r="E54" s="18"/>
      <c r="F54" s="19"/>
      <c r="G54" s="18"/>
      <c r="H54" s="19"/>
      <c r="I54" s="18"/>
      <c r="J54" s="19"/>
      <c r="K54" s="18"/>
      <c r="L54" s="20"/>
    </row>
    <row r="55" spans="2:12" s="2" customFormat="1" ht="15" customHeight="1" x14ac:dyDescent="0.3">
      <c r="B55" s="17" t="s">
        <v>22</v>
      </c>
      <c r="C55" s="18"/>
      <c r="D55" s="19"/>
      <c r="E55" s="18"/>
      <c r="F55" s="19"/>
      <c r="G55" s="18"/>
      <c r="H55" s="19"/>
      <c r="I55" s="18"/>
      <c r="J55" s="19"/>
      <c r="K55" s="18"/>
      <c r="L55" s="20"/>
    </row>
    <row r="56" spans="2:12" s="2" customFormat="1" ht="15" customHeight="1" x14ac:dyDescent="0.3">
      <c r="B56" s="17" t="s">
        <v>23</v>
      </c>
      <c r="C56" s="18"/>
      <c r="D56" s="19"/>
      <c r="E56" s="18"/>
      <c r="F56" s="19"/>
      <c r="G56" s="18"/>
      <c r="H56" s="19"/>
      <c r="I56" s="18"/>
      <c r="J56" s="19"/>
      <c r="K56" s="18"/>
      <c r="L56" s="20"/>
    </row>
    <row r="57" spans="2:12" s="2" customFormat="1" ht="15" customHeight="1" x14ac:dyDescent="0.3">
      <c r="B57" s="17" t="s">
        <v>24</v>
      </c>
      <c r="C57" s="18"/>
      <c r="D57" s="19"/>
      <c r="E57" s="18"/>
      <c r="F57" s="19"/>
      <c r="G57" s="18"/>
      <c r="H57" s="19"/>
      <c r="I57" s="18"/>
      <c r="J57" s="19"/>
      <c r="K57" s="18"/>
      <c r="L57" s="20"/>
    </row>
    <row r="58" spans="2:12" s="2" customFormat="1" ht="15" customHeight="1" x14ac:dyDescent="0.3">
      <c r="B58" s="17" t="s">
        <v>25</v>
      </c>
      <c r="C58" s="18"/>
      <c r="D58" s="19"/>
      <c r="E58" s="18"/>
      <c r="F58" s="19"/>
      <c r="G58" s="18"/>
      <c r="H58" s="19"/>
      <c r="I58" s="18"/>
      <c r="J58" s="19"/>
      <c r="K58" s="18"/>
      <c r="L58" s="20"/>
    </row>
    <row r="59" spans="2:12" s="2" customFormat="1" ht="15" customHeight="1" x14ac:dyDescent="0.3">
      <c r="B59" s="17" t="s">
        <v>26</v>
      </c>
      <c r="C59" s="18"/>
      <c r="D59" s="19"/>
      <c r="E59" s="18"/>
      <c r="F59" s="19"/>
      <c r="G59" s="18"/>
      <c r="H59" s="19"/>
      <c r="I59" s="18"/>
      <c r="J59" s="19"/>
      <c r="K59" s="18"/>
      <c r="L59" s="20"/>
    </row>
    <row r="60" spans="2:12" s="2" customFormat="1" ht="15" customHeight="1" x14ac:dyDescent="0.3">
      <c r="B60" s="21" t="s">
        <v>27</v>
      </c>
      <c r="C60" s="24">
        <f>SUBTOTAL(109,May[Week 1])</f>
        <v>0</v>
      </c>
      <c r="D60" s="23">
        <f>SUBTOTAL(109,May[Overtime])</f>
        <v>0</v>
      </c>
      <c r="E60" s="24">
        <f>SUBTOTAL(109,May[Week 2])</f>
        <v>0</v>
      </c>
      <c r="F60" s="23">
        <f>SUBTOTAL(109,May[[Overtime ]])</f>
        <v>0</v>
      </c>
      <c r="G60" s="24">
        <f>SUBTOTAL(109,May[Week 3])</f>
        <v>0</v>
      </c>
      <c r="H60" s="23">
        <f>SUBTOTAL(109,May[[Overtime  ]])</f>
        <v>0</v>
      </c>
      <c r="I60" s="24">
        <f>SUBTOTAL(109,May[Week 4])</f>
        <v>0</v>
      </c>
      <c r="J60" s="23">
        <f>SUBTOTAL(109,May[[Overtime   ]])</f>
        <v>0</v>
      </c>
      <c r="K60" s="24">
        <f>SUBTOTAL(109,May[Week 5])</f>
        <v>0</v>
      </c>
      <c r="L60" s="25">
        <f>SUBTOTAL(109,May[[Overtime    ]])</f>
        <v>0</v>
      </c>
    </row>
    <row r="61" spans="2:12" s="2" customFormat="1" ht="15" customHeight="1" x14ac:dyDescent="0.3">
      <c r="B61" s="26" t="s">
        <v>40</v>
      </c>
      <c r="C61" s="27">
        <f>SUM(May[[#Totals],[Week 1]],May[[#Totals],[Week 2]],May[[#Totals],[Week 3]],May[[#Totals],[Week 4]],May[[#Totals],[Week 5]])</f>
        <v>0</v>
      </c>
      <c r="D61" s="28" t="s">
        <v>41</v>
      </c>
      <c r="E61" s="28"/>
      <c r="F61" s="27">
        <f>SUM(May[[#Totals],[Overtime]],May[[#Totals],[Overtime ]],May[[#Totals],[Overtime  ]],May[[#Totals],[Overtime   ]],May[[#Totals],[Overtime    ]])</f>
        <v>0</v>
      </c>
      <c r="G61" s="3"/>
      <c r="H61" s="3"/>
      <c r="I61" s="3"/>
      <c r="J61" s="3"/>
      <c r="K61" s="3"/>
      <c r="L61" s="3"/>
    </row>
    <row r="62" spans="2:12" s="2" customFormat="1" ht="9" customHeight="1" x14ac:dyDescent="0.3">
      <c r="B62" s="3"/>
      <c r="C62" s="3"/>
      <c r="D62" s="3"/>
      <c r="E62" s="3"/>
      <c r="F62" s="3"/>
      <c r="G62" s="3"/>
      <c r="H62" s="3"/>
      <c r="I62" s="3"/>
      <c r="J62" s="3"/>
      <c r="K62" s="3"/>
      <c r="L62" s="3"/>
    </row>
    <row r="63" spans="2:12" s="2" customFormat="1" ht="15" customHeight="1" x14ac:dyDescent="0.3">
      <c r="B63" s="14" t="s">
        <v>42</v>
      </c>
      <c r="C63" s="15" t="s">
        <v>10</v>
      </c>
      <c r="D63" s="15" t="s">
        <v>11</v>
      </c>
      <c r="E63" s="15" t="s">
        <v>12</v>
      </c>
      <c r="F63" s="15" t="s">
        <v>13</v>
      </c>
      <c r="G63" s="15" t="s">
        <v>14</v>
      </c>
      <c r="H63" s="15" t="s">
        <v>15</v>
      </c>
      <c r="I63" s="15" t="s">
        <v>16</v>
      </c>
      <c r="J63" s="15" t="s">
        <v>17</v>
      </c>
      <c r="K63" s="15" t="s">
        <v>18</v>
      </c>
      <c r="L63" s="16" t="s">
        <v>19</v>
      </c>
    </row>
    <row r="64" spans="2:12" s="2" customFormat="1" ht="15" customHeight="1" x14ac:dyDescent="0.3">
      <c r="B64" s="17" t="s">
        <v>20</v>
      </c>
      <c r="C64" s="18"/>
      <c r="D64" s="19"/>
      <c r="E64" s="18"/>
      <c r="F64" s="19"/>
      <c r="G64" s="18"/>
      <c r="H64" s="19"/>
      <c r="I64" s="18"/>
      <c r="J64" s="19"/>
      <c r="K64" s="18"/>
      <c r="L64" s="20"/>
    </row>
    <row r="65" spans="2:12" s="2" customFormat="1" ht="15" customHeight="1" x14ac:dyDescent="0.3">
      <c r="B65" s="17" t="s">
        <v>21</v>
      </c>
      <c r="C65" s="18"/>
      <c r="D65" s="19"/>
      <c r="E65" s="18"/>
      <c r="F65" s="19"/>
      <c r="G65" s="18"/>
      <c r="H65" s="19"/>
      <c r="I65" s="18"/>
      <c r="J65" s="19"/>
      <c r="K65" s="18"/>
      <c r="L65" s="20"/>
    </row>
    <row r="66" spans="2:12" s="2" customFormat="1" ht="15" customHeight="1" x14ac:dyDescent="0.3">
      <c r="B66" s="17" t="s">
        <v>22</v>
      </c>
      <c r="C66" s="18"/>
      <c r="D66" s="19"/>
      <c r="E66" s="18"/>
      <c r="F66" s="19"/>
      <c r="G66" s="18"/>
      <c r="H66" s="19"/>
      <c r="I66" s="18"/>
      <c r="J66" s="19"/>
      <c r="K66" s="18"/>
      <c r="L66" s="20"/>
    </row>
    <row r="67" spans="2:12" s="2" customFormat="1" ht="15" customHeight="1" x14ac:dyDescent="0.3">
      <c r="B67" s="17" t="s">
        <v>23</v>
      </c>
      <c r="C67" s="18"/>
      <c r="D67" s="19"/>
      <c r="E67" s="18"/>
      <c r="F67" s="19"/>
      <c r="G67" s="18"/>
      <c r="H67" s="19"/>
      <c r="I67" s="18"/>
      <c r="J67" s="19"/>
      <c r="K67" s="18"/>
      <c r="L67" s="20"/>
    </row>
    <row r="68" spans="2:12" s="2" customFormat="1" ht="15" customHeight="1" x14ac:dyDescent="0.3">
      <c r="B68" s="17" t="s">
        <v>24</v>
      </c>
      <c r="C68" s="18"/>
      <c r="D68" s="19"/>
      <c r="E68" s="18"/>
      <c r="F68" s="19"/>
      <c r="G68" s="18"/>
      <c r="H68" s="19"/>
      <c r="I68" s="18"/>
      <c r="J68" s="19"/>
      <c r="K68" s="18"/>
      <c r="L68" s="20"/>
    </row>
    <row r="69" spans="2:12" s="2" customFormat="1" ht="15" customHeight="1" x14ac:dyDescent="0.3">
      <c r="B69" s="17" t="s">
        <v>25</v>
      </c>
      <c r="C69" s="18"/>
      <c r="D69" s="19"/>
      <c r="E69" s="18"/>
      <c r="F69" s="19"/>
      <c r="G69" s="18"/>
      <c r="H69" s="19"/>
      <c r="I69" s="18"/>
      <c r="J69" s="19"/>
      <c r="K69" s="18"/>
      <c r="L69" s="20"/>
    </row>
    <row r="70" spans="2:12" s="2" customFormat="1" ht="15" customHeight="1" x14ac:dyDescent="0.3">
      <c r="B70" s="17" t="s">
        <v>26</v>
      </c>
      <c r="C70" s="18"/>
      <c r="D70" s="19"/>
      <c r="E70" s="18"/>
      <c r="F70" s="19"/>
      <c r="G70" s="18"/>
      <c r="H70" s="19"/>
      <c r="I70" s="18"/>
      <c r="J70" s="19"/>
      <c r="K70" s="18"/>
      <c r="L70" s="20"/>
    </row>
    <row r="71" spans="2:12" s="2" customFormat="1" ht="15" customHeight="1" x14ac:dyDescent="0.3">
      <c r="B71" s="21" t="s">
        <v>27</v>
      </c>
      <c r="C71" s="24">
        <f>SUBTOTAL(109,June[Week 1])</f>
        <v>0</v>
      </c>
      <c r="D71" s="23">
        <f>SUBTOTAL(109,June[Overtime])</f>
        <v>0</v>
      </c>
      <c r="E71" s="24">
        <f>SUBTOTAL(109,June[Week 2])</f>
        <v>0</v>
      </c>
      <c r="F71" s="23">
        <f>SUBTOTAL(109,June[[Overtime ]])</f>
        <v>0</v>
      </c>
      <c r="G71" s="24">
        <f>SUBTOTAL(109,June[Week 3])</f>
        <v>0</v>
      </c>
      <c r="H71" s="23">
        <f>SUBTOTAL(109,June[[Overtime  ]])</f>
        <v>0</v>
      </c>
      <c r="I71" s="24">
        <f>SUBTOTAL(109,June[Week 4])</f>
        <v>0</v>
      </c>
      <c r="J71" s="23">
        <f>SUBTOTAL(109,June[[Overtime   ]])</f>
        <v>0</v>
      </c>
      <c r="K71" s="24">
        <f>SUBTOTAL(109,June[Week 5])</f>
        <v>0</v>
      </c>
      <c r="L71" s="25">
        <f>SUBTOTAL(109,June[[Overtime    ]])</f>
        <v>0</v>
      </c>
    </row>
    <row r="72" spans="2:12" s="2" customFormat="1" ht="15" customHeight="1" x14ac:dyDescent="0.3">
      <c r="B72" s="26" t="s">
        <v>43</v>
      </c>
      <c r="C72" s="27">
        <f>SUM(June[[#Totals],[Week 1]],June[[#Totals],[Week 2]],June[[#Totals],[Week 3]],June[[#Totals],[Week 4]],June[[#Totals],[Week 5]])</f>
        <v>0</v>
      </c>
      <c r="D72" s="28" t="s">
        <v>44</v>
      </c>
      <c r="E72" s="28"/>
      <c r="F72" s="27">
        <f>SUM(June[[#Totals],[Overtime]],June[[#Totals],[Overtime ]],June[[#Totals],[Overtime  ]],June[[#Totals],[Overtime   ]],June[[#Totals],[Overtime    ]])</f>
        <v>0</v>
      </c>
      <c r="G72" s="3"/>
      <c r="H72" s="3"/>
      <c r="I72" s="3"/>
      <c r="J72" s="3"/>
      <c r="K72" s="3"/>
      <c r="L72" s="3"/>
    </row>
    <row r="73" spans="2:12" s="2" customFormat="1" ht="9" customHeight="1" x14ac:dyDescent="0.3">
      <c r="B73" s="11"/>
      <c r="C73" s="11"/>
      <c r="D73" s="3"/>
      <c r="E73" s="3"/>
      <c r="F73" s="3"/>
      <c r="G73" s="3"/>
      <c r="H73" s="3"/>
      <c r="I73" s="3"/>
      <c r="J73" s="3"/>
      <c r="K73" s="3"/>
      <c r="L73" s="3"/>
    </row>
    <row r="74" spans="2:12" s="13" customFormat="1" ht="24.95" customHeight="1" x14ac:dyDescent="0.25">
      <c r="B74" s="12" t="s">
        <v>65</v>
      </c>
      <c r="C74" s="30"/>
      <c r="D74" s="30"/>
      <c r="E74" s="30"/>
      <c r="F74" s="30"/>
      <c r="G74" s="30"/>
      <c r="H74" s="30"/>
      <c r="I74" s="30"/>
      <c r="J74" s="30"/>
      <c r="K74" s="30"/>
      <c r="L74" s="30"/>
    </row>
    <row r="75" spans="2:12" s="2" customFormat="1" ht="15" customHeight="1" x14ac:dyDescent="0.3">
      <c r="B75" s="14" t="s">
        <v>45</v>
      </c>
      <c r="C75" s="15" t="s">
        <v>10</v>
      </c>
      <c r="D75" s="15" t="s">
        <v>11</v>
      </c>
      <c r="E75" s="15" t="s">
        <v>12</v>
      </c>
      <c r="F75" s="15" t="s">
        <v>13</v>
      </c>
      <c r="G75" s="15" t="s">
        <v>14</v>
      </c>
      <c r="H75" s="15" t="s">
        <v>15</v>
      </c>
      <c r="I75" s="15" t="s">
        <v>16</v>
      </c>
      <c r="J75" s="15" t="s">
        <v>17</v>
      </c>
      <c r="K75" s="15" t="s">
        <v>18</v>
      </c>
      <c r="L75" s="16" t="s">
        <v>19</v>
      </c>
    </row>
    <row r="76" spans="2:12" s="2" customFormat="1" ht="15" customHeight="1" x14ac:dyDescent="0.3">
      <c r="B76" s="17" t="s">
        <v>20</v>
      </c>
      <c r="C76" s="18"/>
      <c r="D76" s="19"/>
      <c r="E76" s="18"/>
      <c r="F76" s="19"/>
      <c r="G76" s="18"/>
      <c r="H76" s="19"/>
      <c r="I76" s="18"/>
      <c r="J76" s="19"/>
      <c r="K76" s="18"/>
      <c r="L76" s="20"/>
    </row>
    <row r="77" spans="2:12" s="2" customFormat="1" ht="15" customHeight="1" x14ac:dyDescent="0.3">
      <c r="B77" s="17" t="s">
        <v>21</v>
      </c>
      <c r="C77" s="18"/>
      <c r="D77" s="19"/>
      <c r="E77" s="18"/>
      <c r="F77" s="19"/>
      <c r="G77" s="18"/>
      <c r="H77" s="19"/>
      <c r="I77" s="18"/>
      <c r="J77" s="19"/>
      <c r="K77" s="18"/>
      <c r="L77" s="20"/>
    </row>
    <row r="78" spans="2:12" s="2" customFormat="1" ht="15" customHeight="1" x14ac:dyDescent="0.3">
      <c r="B78" s="17" t="s">
        <v>22</v>
      </c>
      <c r="C78" s="18"/>
      <c r="D78" s="19"/>
      <c r="E78" s="18"/>
      <c r="F78" s="19"/>
      <c r="G78" s="18"/>
      <c r="H78" s="19"/>
      <c r="I78" s="18"/>
      <c r="J78" s="19"/>
      <c r="K78" s="18"/>
      <c r="L78" s="20"/>
    </row>
    <row r="79" spans="2:12" s="2" customFormat="1" ht="15" customHeight="1" x14ac:dyDescent="0.3">
      <c r="B79" s="17" t="s">
        <v>23</v>
      </c>
      <c r="C79" s="18"/>
      <c r="D79" s="19"/>
      <c r="E79" s="18"/>
      <c r="F79" s="19"/>
      <c r="G79" s="18"/>
      <c r="H79" s="19"/>
      <c r="I79" s="18"/>
      <c r="J79" s="19"/>
      <c r="K79" s="18"/>
      <c r="L79" s="20"/>
    </row>
    <row r="80" spans="2:12" s="2" customFormat="1" ht="15" customHeight="1" x14ac:dyDescent="0.3">
      <c r="B80" s="17" t="s">
        <v>24</v>
      </c>
      <c r="C80" s="18"/>
      <c r="D80" s="19"/>
      <c r="E80" s="18"/>
      <c r="F80" s="19"/>
      <c r="G80" s="18"/>
      <c r="H80" s="19"/>
      <c r="I80" s="18"/>
      <c r="J80" s="19"/>
      <c r="K80" s="18"/>
      <c r="L80" s="20"/>
    </row>
    <row r="81" spans="2:12" s="2" customFormat="1" ht="15" customHeight="1" x14ac:dyDescent="0.3">
      <c r="B81" s="17" t="s">
        <v>25</v>
      </c>
      <c r="C81" s="18"/>
      <c r="D81" s="19"/>
      <c r="E81" s="18"/>
      <c r="F81" s="19"/>
      <c r="G81" s="18"/>
      <c r="H81" s="19"/>
      <c r="I81" s="18"/>
      <c r="J81" s="19"/>
      <c r="K81" s="18"/>
      <c r="L81" s="20"/>
    </row>
    <row r="82" spans="2:12" s="2" customFormat="1" ht="15" customHeight="1" x14ac:dyDescent="0.3">
      <c r="B82" s="17" t="s">
        <v>26</v>
      </c>
      <c r="C82" s="18"/>
      <c r="D82" s="19"/>
      <c r="E82" s="18"/>
      <c r="F82" s="19"/>
      <c r="G82" s="18"/>
      <c r="H82" s="19"/>
      <c r="I82" s="18"/>
      <c r="J82" s="19"/>
      <c r="K82" s="18"/>
      <c r="L82" s="20"/>
    </row>
    <row r="83" spans="2:12" s="2" customFormat="1" ht="15" customHeight="1" x14ac:dyDescent="0.3">
      <c r="B83" s="21" t="s">
        <v>27</v>
      </c>
      <c r="C83" s="24">
        <f>SUBTOTAL(109,July[Week 1])</f>
        <v>0</v>
      </c>
      <c r="D83" s="23">
        <f>SUBTOTAL(109,July[Overtime])</f>
        <v>0</v>
      </c>
      <c r="E83" s="24">
        <f>SUBTOTAL(109,July[Week 2])</f>
        <v>0</v>
      </c>
      <c r="F83" s="23">
        <f>SUBTOTAL(109,July[[Overtime ]])</f>
        <v>0</v>
      </c>
      <c r="G83" s="24">
        <f>SUBTOTAL(109,July[Week 3])</f>
        <v>0</v>
      </c>
      <c r="H83" s="23">
        <f>SUBTOTAL(109,July[[Overtime  ]])</f>
        <v>0</v>
      </c>
      <c r="I83" s="24">
        <f>SUBTOTAL(109,July[Week 4])</f>
        <v>0</v>
      </c>
      <c r="J83" s="23">
        <f>SUBTOTAL(109,July[[Overtime   ]])</f>
        <v>0</v>
      </c>
      <c r="K83" s="24">
        <f>SUBTOTAL(109,July[Week 5])</f>
        <v>0</v>
      </c>
      <c r="L83" s="25">
        <f>SUBTOTAL(109,July[[Overtime    ]])</f>
        <v>0</v>
      </c>
    </row>
    <row r="84" spans="2:12" s="2" customFormat="1" ht="15" customHeight="1" x14ac:dyDescent="0.3">
      <c r="B84" s="26" t="s">
        <v>46</v>
      </c>
      <c r="C84" s="27">
        <f>SUM(July[[#Totals],[Week 1]],July[[#Totals],[Week 2]],July[[#Totals],[Week 3]],July[[#Totals],[Week 4]],July[[#Totals],[Week 5]])</f>
        <v>0</v>
      </c>
      <c r="D84" s="28" t="s">
        <v>47</v>
      </c>
      <c r="E84" s="28"/>
      <c r="F84" s="27">
        <f>SUM(July[[#Totals],[Overtime]],July[[#Totals],[Overtime ]],July[[#Totals],[Overtime  ]],July[[#Totals],[Overtime   ]],July[[#Totals],[Overtime    ]])</f>
        <v>0</v>
      </c>
      <c r="G84" s="3"/>
      <c r="H84" s="3"/>
      <c r="I84" s="3"/>
      <c r="J84" s="3"/>
      <c r="K84" s="3"/>
      <c r="L84" s="3"/>
    </row>
    <row r="85" spans="2:12" s="2" customFormat="1" ht="9" customHeight="1" x14ac:dyDescent="0.3">
      <c r="B85" s="3"/>
      <c r="C85" s="3"/>
      <c r="D85" s="3"/>
      <c r="E85" s="3"/>
      <c r="F85" s="3"/>
      <c r="G85" s="3"/>
      <c r="H85" s="3"/>
      <c r="I85" s="3"/>
      <c r="J85" s="3"/>
      <c r="K85" s="3"/>
      <c r="L85" s="3"/>
    </row>
    <row r="86" spans="2:12" s="2" customFormat="1" ht="15" customHeight="1" x14ac:dyDescent="0.3">
      <c r="B86" s="14" t="s">
        <v>48</v>
      </c>
      <c r="C86" s="15" t="s">
        <v>10</v>
      </c>
      <c r="D86" s="15" t="s">
        <v>11</v>
      </c>
      <c r="E86" s="15" t="s">
        <v>12</v>
      </c>
      <c r="F86" s="15" t="s">
        <v>13</v>
      </c>
      <c r="G86" s="15" t="s">
        <v>14</v>
      </c>
      <c r="H86" s="15" t="s">
        <v>15</v>
      </c>
      <c r="I86" s="15" t="s">
        <v>16</v>
      </c>
      <c r="J86" s="15" t="s">
        <v>17</v>
      </c>
      <c r="K86" s="15" t="s">
        <v>18</v>
      </c>
      <c r="L86" s="16" t="s">
        <v>19</v>
      </c>
    </row>
    <row r="87" spans="2:12" s="2" customFormat="1" ht="15" customHeight="1" x14ac:dyDescent="0.3">
      <c r="B87" s="17" t="s">
        <v>20</v>
      </c>
      <c r="C87" s="18"/>
      <c r="D87" s="19"/>
      <c r="E87" s="18"/>
      <c r="F87" s="19"/>
      <c r="G87" s="18"/>
      <c r="H87" s="19"/>
      <c r="I87" s="18"/>
      <c r="J87" s="19"/>
      <c r="K87" s="18"/>
      <c r="L87" s="20"/>
    </row>
    <row r="88" spans="2:12" s="2" customFormat="1" ht="15" customHeight="1" x14ac:dyDescent="0.3">
      <c r="B88" s="17" t="s">
        <v>21</v>
      </c>
      <c r="C88" s="18"/>
      <c r="D88" s="19"/>
      <c r="E88" s="18"/>
      <c r="F88" s="19"/>
      <c r="G88" s="18"/>
      <c r="H88" s="19"/>
      <c r="I88" s="18"/>
      <c r="J88" s="19"/>
      <c r="K88" s="18"/>
      <c r="L88" s="20"/>
    </row>
    <row r="89" spans="2:12" s="2" customFormat="1" ht="15" customHeight="1" x14ac:dyDescent="0.3">
      <c r="B89" s="17" t="s">
        <v>22</v>
      </c>
      <c r="C89" s="18"/>
      <c r="D89" s="19"/>
      <c r="E89" s="18"/>
      <c r="F89" s="19"/>
      <c r="G89" s="18"/>
      <c r="H89" s="19"/>
      <c r="I89" s="18"/>
      <c r="J89" s="19"/>
      <c r="K89" s="18"/>
      <c r="L89" s="20"/>
    </row>
    <row r="90" spans="2:12" s="2" customFormat="1" ht="15" customHeight="1" x14ac:dyDescent="0.3">
      <c r="B90" s="17" t="s">
        <v>23</v>
      </c>
      <c r="C90" s="18"/>
      <c r="D90" s="19"/>
      <c r="E90" s="18"/>
      <c r="F90" s="19"/>
      <c r="G90" s="18"/>
      <c r="H90" s="19"/>
      <c r="I90" s="18"/>
      <c r="J90" s="19"/>
      <c r="K90" s="18"/>
      <c r="L90" s="20"/>
    </row>
    <row r="91" spans="2:12" s="2" customFormat="1" ht="15" customHeight="1" x14ac:dyDescent="0.3">
      <c r="B91" s="17" t="s">
        <v>24</v>
      </c>
      <c r="C91" s="18"/>
      <c r="D91" s="19"/>
      <c r="E91" s="18"/>
      <c r="F91" s="19"/>
      <c r="G91" s="18"/>
      <c r="H91" s="19"/>
      <c r="I91" s="18"/>
      <c r="J91" s="19"/>
      <c r="K91" s="18"/>
      <c r="L91" s="20"/>
    </row>
    <row r="92" spans="2:12" s="2" customFormat="1" ht="15" customHeight="1" x14ac:dyDescent="0.3">
      <c r="B92" s="17" t="s">
        <v>25</v>
      </c>
      <c r="C92" s="18"/>
      <c r="D92" s="19"/>
      <c r="E92" s="18"/>
      <c r="F92" s="19"/>
      <c r="G92" s="18"/>
      <c r="H92" s="19"/>
      <c r="I92" s="18"/>
      <c r="J92" s="19"/>
      <c r="K92" s="18"/>
      <c r="L92" s="20"/>
    </row>
    <row r="93" spans="2:12" s="2" customFormat="1" ht="15" customHeight="1" x14ac:dyDescent="0.3">
      <c r="B93" s="17" t="s">
        <v>26</v>
      </c>
      <c r="C93" s="18"/>
      <c r="D93" s="19"/>
      <c r="E93" s="18"/>
      <c r="F93" s="19"/>
      <c r="G93" s="18"/>
      <c r="H93" s="19"/>
      <c r="I93" s="18"/>
      <c r="J93" s="19"/>
      <c r="K93" s="18"/>
      <c r="L93" s="20"/>
    </row>
    <row r="94" spans="2:12" s="2" customFormat="1" ht="15" customHeight="1" x14ac:dyDescent="0.3">
      <c r="B94" s="21" t="s">
        <v>27</v>
      </c>
      <c r="C94" s="24">
        <f>SUBTOTAL(109,August[Week 1])</f>
        <v>0</v>
      </c>
      <c r="D94" s="23">
        <f>SUBTOTAL(109,August[Overtime])</f>
        <v>0</v>
      </c>
      <c r="E94" s="24">
        <f>SUBTOTAL(109,August[Week 2])</f>
        <v>0</v>
      </c>
      <c r="F94" s="23">
        <f>SUBTOTAL(109,August[[Overtime ]])</f>
        <v>0</v>
      </c>
      <c r="G94" s="24">
        <f>SUBTOTAL(109,August[Week 3])</f>
        <v>0</v>
      </c>
      <c r="H94" s="23">
        <f>SUBTOTAL(109,August[[Overtime  ]])</f>
        <v>0</v>
      </c>
      <c r="I94" s="24">
        <f>SUBTOTAL(109,August[Week 4])</f>
        <v>0</v>
      </c>
      <c r="J94" s="23">
        <f>SUBTOTAL(109,August[[Overtime   ]])</f>
        <v>0</v>
      </c>
      <c r="K94" s="24">
        <f>SUBTOTAL(109,August[Week 5])</f>
        <v>0</v>
      </c>
      <c r="L94" s="25">
        <f>SUBTOTAL(109,August[[Overtime    ]])</f>
        <v>0</v>
      </c>
    </row>
    <row r="95" spans="2:12" s="2" customFormat="1" ht="15" customHeight="1" x14ac:dyDescent="0.3">
      <c r="B95" s="26" t="s">
        <v>49</v>
      </c>
      <c r="C95" s="27">
        <f>SUM(August[[#Totals],[Week 1]],August[[#Totals],[Week 2]],August[[#Totals],[Week 3]],August[[#Totals],[Week 4]],August[[#Totals],[Week 5]])</f>
        <v>0</v>
      </c>
      <c r="D95" s="28" t="s">
        <v>50</v>
      </c>
      <c r="E95" s="28"/>
      <c r="F95" s="27">
        <f>SUM(August[[#Totals],[Overtime]],August[[#Totals],[Overtime ]],August[[#Totals],[Overtime  ]],August[[#Totals],[Overtime   ]],August[[#Totals],[Overtime    ]])</f>
        <v>0</v>
      </c>
      <c r="G95" s="3"/>
      <c r="H95" s="3"/>
      <c r="I95" s="3"/>
      <c r="J95" s="3"/>
      <c r="K95" s="3"/>
      <c r="L95" s="3"/>
    </row>
    <row r="96" spans="2:12" s="2" customFormat="1" ht="9" customHeight="1" x14ac:dyDescent="0.3">
      <c r="B96" s="3"/>
      <c r="C96" s="3"/>
      <c r="D96" s="3"/>
      <c r="E96" s="3"/>
      <c r="F96" s="3"/>
      <c r="G96" s="3"/>
      <c r="H96" s="3"/>
      <c r="I96" s="3"/>
      <c r="J96" s="3"/>
      <c r="K96" s="3"/>
      <c r="L96" s="3"/>
    </row>
    <row r="97" spans="2:12" s="2" customFormat="1" ht="15" customHeight="1" x14ac:dyDescent="0.3">
      <c r="B97" s="14" t="s">
        <v>51</v>
      </c>
      <c r="C97" s="15" t="s">
        <v>10</v>
      </c>
      <c r="D97" s="15" t="s">
        <v>11</v>
      </c>
      <c r="E97" s="15" t="s">
        <v>12</v>
      </c>
      <c r="F97" s="15" t="s">
        <v>13</v>
      </c>
      <c r="G97" s="15" t="s">
        <v>14</v>
      </c>
      <c r="H97" s="15" t="s">
        <v>15</v>
      </c>
      <c r="I97" s="15" t="s">
        <v>16</v>
      </c>
      <c r="J97" s="15" t="s">
        <v>17</v>
      </c>
      <c r="K97" s="15" t="s">
        <v>18</v>
      </c>
      <c r="L97" s="16" t="s">
        <v>19</v>
      </c>
    </row>
    <row r="98" spans="2:12" s="2" customFormat="1" ht="15" customHeight="1" x14ac:dyDescent="0.3">
      <c r="B98" s="17" t="s">
        <v>20</v>
      </c>
      <c r="C98" s="18"/>
      <c r="D98" s="19"/>
      <c r="E98" s="18"/>
      <c r="F98" s="19"/>
      <c r="G98" s="18"/>
      <c r="H98" s="19"/>
      <c r="I98" s="18"/>
      <c r="J98" s="19"/>
      <c r="K98" s="18"/>
      <c r="L98" s="20"/>
    </row>
    <row r="99" spans="2:12" s="2" customFormat="1" ht="15" customHeight="1" x14ac:dyDescent="0.3">
      <c r="B99" s="17" t="s">
        <v>21</v>
      </c>
      <c r="C99" s="18"/>
      <c r="D99" s="19"/>
      <c r="E99" s="18"/>
      <c r="F99" s="19"/>
      <c r="G99" s="18"/>
      <c r="H99" s="19"/>
      <c r="I99" s="18"/>
      <c r="J99" s="19"/>
      <c r="K99" s="18"/>
      <c r="L99" s="20"/>
    </row>
    <row r="100" spans="2:12" s="2" customFormat="1" ht="15" customHeight="1" x14ac:dyDescent="0.3">
      <c r="B100" s="17" t="s">
        <v>22</v>
      </c>
      <c r="C100" s="18"/>
      <c r="D100" s="19"/>
      <c r="E100" s="18"/>
      <c r="F100" s="19"/>
      <c r="G100" s="18"/>
      <c r="H100" s="19"/>
      <c r="I100" s="18"/>
      <c r="J100" s="19"/>
      <c r="K100" s="18"/>
      <c r="L100" s="20"/>
    </row>
    <row r="101" spans="2:12" s="2" customFormat="1" ht="15" customHeight="1" x14ac:dyDescent="0.3">
      <c r="B101" s="17" t="s">
        <v>23</v>
      </c>
      <c r="C101" s="18"/>
      <c r="D101" s="19"/>
      <c r="E101" s="18"/>
      <c r="F101" s="19"/>
      <c r="G101" s="18"/>
      <c r="H101" s="19"/>
      <c r="I101" s="18"/>
      <c r="J101" s="19"/>
      <c r="K101" s="18"/>
      <c r="L101" s="20"/>
    </row>
    <row r="102" spans="2:12" s="2" customFormat="1" ht="15" customHeight="1" x14ac:dyDescent="0.3">
      <c r="B102" s="17" t="s">
        <v>24</v>
      </c>
      <c r="C102" s="18"/>
      <c r="D102" s="19"/>
      <c r="E102" s="18"/>
      <c r="F102" s="19"/>
      <c r="G102" s="18"/>
      <c r="H102" s="19"/>
      <c r="I102" s="18"/>
      <c r="J102" s="19"/>
      <c r="K102" s="18"/>
      <c r="L102" s="20"/>
    </row>
    <row r="103" spans="2:12" s="2" customFormat="1" ht="15" customHeight="1" x14ac:dyDescent="0.3">
      <c r="B103" s="17" t="s">
        <v>25</v>
      </c>
      <c r="C103" s="18"/>
      <c r="D103" s="19"/>
      <c r="E103" s="18"/>
      <c r="F103" s="19"/>
      <c r="G103" s="18"/>
      <c r="H103" s="19"/>
      <c r="I103" s="18"/>
      <c r="J103" s="19"/>
      <c r="K103" s="18"/>
      <c r="L103" s="20"/>
    </row>
    <row r="104" spans="2:12" s="2" customFormat="1" ht="15" customHeight="1" x14ac:dyDescent="0.3">
      <c r="B104" s="17" t="s">
        <v>26</v>
      </c>
      <c r="C104" s="18"/>
      <c r="D104" s="19"/>
      <c r="E104" s="18"/>
      <c r="F104" s="19"/>
      <c r="G104" s="18"/>
      <c r="H104" s="19"/>
      <c r="I104" s="18"/>
      <c r="J104" s="19"/>
      <c r="K104" s="18"/>
      <c r="L104" s="20"/>
    </row>
    <row r="105" spans="2:12" s="2" customFormat="1" ht="15" customHeight="1" x14ac:dyDescent="0.3">
      <c r="B105" s="21" t="s">
        <v>27</v>
      </c>
      <c r="C105" s="24">
        <f>SUBTOTAL(109,September[Week 1])</f>
        <v>0</v>
      </c>
      <c r="D105" s="23">
        <f>SUBTOTAL(109,September[Overtime])</f>
        <v>0</v>
      </c>
      <c r="E105" s="24">
        <f>SUBTOTAL(109,September[Week 2])</f>
        <v>0</v>
      </c>
      <c r="F105" s="23">
        <f>SUBTOTAL(109,September[[Overtime ]])</f>
        <v>0</v>
      </c>
      <c r="G105" s="24">
        <f>SUBTOTAL(109,September[Week 3])</f>
        <v>0</v>
      </c>
      <c r="H105" s="23">
        <f>SUBTOTAL(109,September[[Overtime  ]])</f>
        <v>0</v>
      </c>
      <c r="I105" s="24">
        <f>SUBTOTAL(109,September[Week 4])</f>
        <v>0</v>
      </c>
      <c r="J105" s="23">
        <f>SUBTOTAL(109,September[[Overtime   ]])</f>
        <v>0</v>
      </c>
      <c r="K105" s="24">
        <f>SUBTOTAL(109,September[Week 5])</f>
        <v>0</v>
      </c>
      <c r="L105" s="25">
        <f>SUBTOTAL(109,September[[Overtime    ]])</f>
        <v>0</v>
      </c>
    </row>
    <row r="106" spans="2:12" s="2" customFormat="1" ht="15" customHeight="1" x14ac:dyDescent="0.3">
      <c r="B106" s="26" t="s">
        <v>52</v>
      </c>
      <c r="C106" s="27">
        <f>SUM(September[[#Totals],[Week 1]],September[[#Totals],[Week 2]],September[[#Totals],[Week 3]],September[[#Totals],[Week 4]],September[[#Totals],[Week 5]])</f>
        <v>0</v>
      </c>
      <c r="D106" s="28" t="s">
        <v>53</v>
      </c>
      <c r="E106" s="28"/>
      <c r="F106" s="27">
        <f>SUM(September[[#Totals],[Overtime]],September[[#Totals],[Overtime ]],September[[#Totals],[Overtime  ]],September[[#Totals],[Overtime   ]],September[[#Totals],[Overtime    ]])</f>
        <v>0</v>
      </c>
      <c r="G106" s="3"/>
      <c r="H106" s="3"/>
      <c r="I106" s="3"/>
      <c r="J106" s="3"/>
      <c r="K106" s="3"/>
      <c r="L106" s="3"/>
    </row>
    <row r="107" spans="2:12" s="2" customFormat="1" ht="9" customHeight="1" x14ac:dyDescent="0.3">
      <c r="B107" s="29"/>
      <c r="C107" s="3"/>
      <c r="D107" s="3"/>
      <c r="E107" s="3"/>
      <c r="F107" s="3"/>
      <c r="G107" s="3"/>
      <c r="H107" s="3"/>
      <c r="I107" s="3"/>
      <c r="J107" s="3"/>
      <c r="K107" s="3"/>
      <c r="L107" s="3"/>
    </row>
    <row r="108" spans="2:12" s="29" customFormat="1" ht="24.95" customHeight="1" x14ac:dyDescent="0.25">
      <c r="B108" s="12" t="s">
        <v>66</v>
      </c>
      <c r="C108" s="12"/>
      <c r="D108" s="12"/>
      <c r="E108" s="12"/>
      <c r="F108" s="12"/>
      <c r="G108" s="12"/>
      <c r="H108" s="12"/>
      <c r="I108" s="12"/>
      <c r="J108" s="12"/>
      <c r="K108" s="12"/>
      <c r="L108" s="12"/>
    </row>
    <row r="109" spans="2:12" s="2" customFormat="1" ht="15" customHeight="1" x14ac:dyDescent="0.3">
      <c r="B109" s="14" t="s">
        <v>54</v>
      </c>
      <c r="C109" s="15" t="s">
        <v>10</v>
      </c>
      <c r="D109" s="15" t="s">
        <v>11</v>
      </c>
      <c r="E109" s="15" t="s">
        <v>12</v>
      </c>
      <c r="F109" s="15" t="s">
        <v>13</v>
      </c>
      <c r="G109" s="15" t="s">
        <v>14</v>
      </c>
      <c r="H109" s="15" t="s">
        <v>15</v>
      </c>
      <c r="I109" s="15" t="s">
        <v>16</v>
      </c>
      <c r="J109" s="15" t="s">
        <v>17</v>
      </c>
      <c r="K109" s="15" t="s">
        <v>18</v>
      </c>
      <c r="L109" s="16" t="s">
        <v>19</v>
      </c>
    </row>
    <row r="110" spans="2:12" s="2" customFormat="1" ht="15" customHeight="1" x14ac:dyDescent="0.3">
      <c r="B110" s="17" t="s">
        <v>20</v>
      </c>
      <c r="C110" s="18"/>
      <c r="D110" s="19"/>
      <c r="E110" s="18"/>
      <c r="F110" s="19"/>
      <c r="G110" s="18"/>
      <c r="H110" s="19"/>
      <c r="I110" s="18"/>
      <c r="J110" s="19"/>
      <c r="K110" s="18"/>
      <c r="L110" s="20"/>
    </row>
    <row r="111" spans="2:12" s="2" customFormat="1" ht="15" customHeight="1" x14ac:dyDescent="0.3">
      <c r="B111" s="17" t="s">
        <v>21</v>
      </c>
      <c r="C111" s="18"/>
      <c r="D111" s="19"/>
      <c r="E111" s="18"/>
      <c r="F111" s="19"/>
      <c r="G111" s="18"/>
      <c r="H111" s="19"/>
      <c r="I111" s="18"/>
      <c r="J111" s="19"/>
      <c r="K111" s="18"/>
      <c r="L111" s="20"/>
    </row>
    <row r="112" spans="2:12" s="2" customFormat="1" ht="15" customHeight="1" x14ac:dyDescent="0.3">
      <c r="B112" s="17" t="s">
        <v>22</v>
      </c>
      <c r="C112" s="18"/>
      <c r="D112" s="19"/>
      <c r="E112" s="18"/>
      <c r="F112" s="19"/>
      <c r="G112" s="18"/>
      <c r="H112" s="19"/>
      <c r="I112" s="18"/>
      <c r="J112" s="19"/>
      <c r="K112" s="18"/>
      <c r="L112" s="20"/>
    </row>
    <row r="113" spans="2:12" s="2" customFormat="1" ht="15" customHeight="1" x14ac:dyDescent="0.3">
      <c r="B113" s="17" t="s">
        <v>23</v>
      </c>
      <c r="C113" s="18"/>
      <c r="D113" s="19"/>
      <c r="E113" s="18"/>
      <c r="F113" s="19"/>
      <c r="G113" s="18"/>
      <c r="H113" s="19"/>
      <c r="I113" s="18"/>
      <c r="J113" s="19"/>
      <c r="K113" s="18"/>
      <c r="L113" s="20"/>
    </row>
    <row r="114" spans="2:12" s="2" customFormat="1" ht="15" customHeight="1" x14ac:dyDescent="0.3">
      <c r="B114" s="17" t="s">
        <v>24</v>
      </c>
      <c r="C114" s="18"/>
      <c r="D114" s="19"/>
      <c r="E114" s="18"/>
      <c r="F114" s="19"/>
      <c r="G114" s="18"/>
      <c r="H114" s="19"/>
      <c r="I114" s="18"/>
      <c r="J114" s="19"/>
      <c r="K114" s="18"/>
      <c r="L114" s="20"/>
    </row>
    <row r="115" spans="2:12" s="2" customFormat="1" ht="15" customHeight="1" x14ac:dyDescent="0.3">
      <c r="B115" s="17" t="s">
        <v>25</v>
      </c>
      <c r="C115" s="18"/>
      <c r="D115" s="19"/>
      <c r="E115" s="18"/>
      <c r="F115" s="19"/>
      <c r="G115" s="18"/>
      <c r="H115" s="19"/>
      <c r="I115" s="18"/>
      <c r="J115" s="19"/>
      <c r="K115" s="18"/>
      <c r="L115" s="20"/>
    </row>
    <row r="116" spans="2:12" s="2" customFormat="1" ht="15" customHeight="1" x14ac:dyDescent="0.3">
      <c r="B116" s="17" t="s">
        <v>26</v>
      </c>
      <c r="C116" s="18"/>
      <c r="D116" s="19"/>
      <c r="E116" s="18"/>
      <c r="F116" s="19"/>
      <c r="G116" s="18"/>
      <c r="H116" s="19"/>
      <c r="I116" s="18"/>
      <c r="J116" s="19"/>
      <c r="K116" s="18"/>
      <c r="L116" s="20"/>
    </row>
    <row r="117" spans="2:12" s="2" customFormat="1" ht="15" customHeight="1" x14ac:dyDescent="0.3">
      <c r="B117" s="21" t="s">
        <v>27</v>
      </c>
      <c r="C117" s="24">
        <f>SUBTOTAL(109,October[Week 1])</f>
        <v>0</v>
      </c>
      <c r="D117" s="23">
        <f>SUBTOTAL(109,October[Overtime])</f>
        <v>0</v>
      </c>
      <c r="E117" s="24">
        <f>SUBTOTAL(109,October[Week 2])</f>
        <v>0</v>
      </c>
      <c r="F117" s="23">
        <f>SUBTOTAL(109,October[[Overtime ]])</f>
        <v>0</v>
      </c>
      <c r="G117" s="24">
        <f>SUBTOTAL(109,October[Week 3])</f>
        <v>0</v>
      </c>
      <c r="H117" s="23">
        <f>SUBTOTAL(109,October[[Overtime  ]])</f>
        <v>0</v>
      </c>
      <c r="I117" s="24">
        <f>SUBTOTAL(109,October[Week 4])</f>
        <v>0</v>
      </c>
      <c r="J117" s="23">
        <f>SUBTOTAL(109,October[[Overtime   ]])</f>
        <v>0</v>
      </c>
      <c r="K117" s="24">
        <f>SUBTOTAL(109,October[Week 5])</f>
        <v>0</v>
      </c>
      <c r="L117" s="25">
        <f>SUBTOTAL(109,October[[Overtime    ]])</f>
        <v>0</v>
      </c>
    </row>
    <row r="118" spans="2:12" s="2" customFormat="1" ht="15" customHeight="1" x14ac:dyDescent="0.3">
      <c r="B118" s="26" t="s">
        <v>55</v>
      </c>
      <c r="C118" s="27">
        <f>SUM(October[[#Totals],[Week 1]],October[[#Totals],[Week 2]],October[[#Totals],[Week 3]],October[[#Totals],[Week 4]],October[[#Totals],[Week 5]])</f>
        <v>0</v>
      </c>
      <c r="D118" s="28" t="s">
        <v>56</v>
      </c>
      <c r="E118" s="28"/>
      <c r="F118" s="27">
        <f>SUM(October[[#Totals],[Overtime]],October[[#Totals],[Overtime ]],October[[#Totals],[Overtime  ]],October[[#Totals],[Overtime   ]],October[[#Totals],[Overtime    ]])</f>
        <v>0</v>
      </c>
      <c r="G118" s="3"/>
      <c r="H118" s="3"/>
      <c r="I118" s="3"/>
      <c r="J118" s="3"/>
      <c r="K118" s="3"/>
      <c r="L118" s="3"/>
    </row>
    <row r="119" spans="2:12" s="2" customFormat="1" ht="9" customHeight="1" x14ac:dyDescent="0.3">
      <c r="B119" s="3"/>
      <c r="C119" s="3"/>
      <c r="D119" s="3"/>
      <c r="E119" s="3"/>
      <c r="F119" s="3"/>
      <c r="G119" s="3"/>
      <c r="H119" s="3"/>
      <c r="I119" s="3"/>
      <c r="J119" s="3"/>
      <c r="K119" s="3"/>
      <c r="L119" s="3"/>
    </row>
    <row r="120" spans="2:12" s="2" customFormat="1" ht="15" customHeight="1" x14ac:dyDescent="0.3">
      <c r="B120" s="14" t="s">
        <v>57</v>
      </c>
      <c r="C120" s="15" t="s">
        <v>10</v>
      </c>
      <c r="D120" s="15" t="s">
        <v>11</v>
      </c>
      <c r="E120" s="15" t="s">
        <v>12</v>
      </c>
      <c r="F120" s="15" t="s">
        <v>13</v>
      </c>
      <c r="G120" s="15" t="s">
        <v>14</v>
      </c>
      <c r="H120" s="15" t="s">
        <v>15</v>
      </c>
      <c r="I120" s="15" t="s">
        <v>16</v>
      </c>
      <c r="J120" s="15" t="s">
        <v>17</v>
      </c>
      <c r="K120" s="15" t="s">
        <v>18</v>
      </c>
      <c r="L120" s="16" t="s">
        <v>19</v>
      </c>
    </row>
    <row r="121" spans="2:12" s="2" customFormat="1" ht="15" customHeight="1" x14ac:dyDescent="0.3">
      <c r="B121" s="17" t="s">
        <v>20</v>
      </c>
      <c r="C121" s="18"/>
      <c r="D121" s="19"/>
      <c r="E121" s="18"/>
      <c r="F121" s="19"/>
      <c r="G121" s="18"/>
      <c r="H121" s="19"/>
      <c r="I121" s="18"/>
      <c r="J121" s="19"/>
      <c r="K121" s="18"/>
      <c r="L121" s="20"/>
    </row>
    <row r="122" spans="2:12" s="2" customFormat="1" ht="15" customHeight="1" x14ac:dyDescent="0.3">
      <c r="B122" s="17" t="s">
        <v>21</v>
      </c>
      <c r="C122" s="18"/>
      <c r="D122" s="19"/>
      <c r="E122" s="18"/>
      <c r="F122" s="19"/>
      <c r="G122" s="18"/>
      <c r="H122" s="19"/>
      <c r="I122" s="18"/>
      <c r="J122" s="19"/>
      <c r="K122" s="18"/>
      <c r="L122" s="20"/>
    </row>
    <row r="123" spans="2:12" s="2" customFormat="1" ht="15" customHeight="1" x14ac:dyDescent="0.3">
      <c r="B123" s="17" t="s">
        <v>22</v>
      </c>
      <c r="C123" s="18"/>
      <c r="D123" s="19"/>
      <c r="E123" s="18"/>
      <c r="F123" s="19"/>
      <c r="G123" s="18"/>
      <c r="H123" s="19"/>
      <c r="I123" s="18"/>
      <c r="J123" s="19"/>
      <c r="K123" s="18"/>
      <c r="L123" s="20"/>
    </row>
    <row r="124" spans="2:12" s="2" customFormat="1" ht="15" customHeight="1" x14ac:dyDescent="0.3">
      <c r="B124" s="17" t="s">
        <v>23</v>
      </c>
      <c r="C124" s="18"/>
      <c r="D124" s="19"/>
      <c r="E124" s="18"/>
      <c r="F124" s="19"/>
      <c r="G124" s="18"/>
      <c r="H124" s="19"/>
      <c r="I124" s="18"/>
      <c r="J124" s="19"/>
      <c r="K124" s="18"/>
      <c r="L124" s="20"/>
    </row>
    <row r="125" spans="2:12" s="2" customFormat="1" ht="15" customHeight="1" x14ac:dyDescent="0.3">
      <c r="B125" s="17" t="s">
        <v>24</v>
      </c>
      <c r="C125" s="18"/>
      <c r="D125" s="19"/>
      <c r="E125" s="18"/>
      <c r="F125" s="19"/>
      <c r="G125" s="18"/>
      <c r="H125" s="19"/>
      <c r="I125" s="18"/>
      <c r="J125" s="19"/>
      <c r="K125" s="18"/>
      <c r="L125" s="20"/>
    </row>
    <row r="126" spans="2:12" s="2" customFormat="1" ht="15" customHeight="1" x14ac:dyDescent="0.3">
      <c r="B126" s="17" t="s">
        <v>25</v>
      </c>
      <c r="C126" s="18"/>
      <c r="D126" s="19"/>
      <c r="E126" s="18"/>
      <c r="F126" s="19"/>
      <c r="G126" s="18"/>
      <c r="H126" s="19"/>
      <c r="I126" s="18"/>
      <c r="J126" s="19"/>
      <c r="K126" s="18"/>
      <c r="L126" s="20"/>
    </row>
    <row r="127" spans="2:12" s="2" customFormat="1" ht="15" customHeight="1" x14ac:dyDescent="0.3">
      <c r="B127" s="17" t="s">
        <v>26</v>
      </c>
      <c r="C127" s="18"/>
      <c r="D127" s="19"/>
      <c r="E127" s="18"/>
      <c r="F127" s="19"/>
      <c r="G127" s="18"/>
      <c r="H127" s="19"/>
      <c r="I127" s="18"/>
      <c r="J127" s="19"/>
      <c r="K127" s="18"/>
      <c r="L127" s="20"/>
    </row>
    <row r="128" spans="2:12" s="2" customFormat="1" ht="15" customHeight="1" x14ac:dyDescent="0.3">
      <c r="B128" s="21" t="s">
        <v>27</v>
      </c>
      <c r="C128" s="24">
        <f>SUBTOTAL(109,November[Week 1])</f>
        <v>0</v>
      </c>
      <c r="D128" s="23">
        <f>SUBTOTAL(109,November[Overtime])</f>
        <v>0</v>
      </c>
      <c r="E128" s="24">
        <f>SUBTOTAL(109,November[Week 2])</f>
        <v>0</v>
      </c>
      <c r="F128" s="23">
        <f>SUBTOTAL(109,November[[Overtime ]])</f>
        <v>0</v>
      </c>
      <c r="G128" s="24">
        <f>SUBTOTAL(109,November[Week 3])</f>
        <v>0</v>
      </c>
      <c r="H128" s="23">
        <f>SUBTOTAL(109,November[[Overtime  ]])</f>
        <v>0</v>
      </c>
      <c r="I128" s="24">
        <f>SUBTOTAL(109,November[Week 4])</f>
        <v>0</v>
      </c>
      <c r="J128" s="23">
        <f>SUBTOTAL(109,November[[Overtime   ]])</f>
        <v>0</v>
      </c>
      <c r="K128" s="24">
        <f>SUBTOTAL(109,November[Week 5])</f>
        <v>0</v>
      </c>
      <c r="L128" s="25">
        <f>SUBTOTAL(109,November[[Overtime    ]])</f>
        <v>0</v>
      </c>
    </row>
    <row r="129" spans="2:12" s="2" customFormat="1" ht="15" customHeight="1" x14ac:dyDescent="0.3">
      <c r="B129" s="26" t="s">
        <v>58</v>
      </c>
      <c r="C129" s="27">
        <f>SUM(November[[#Totals],[Week 1]],November[[#Totals],[Week 2]],November[[#Totals],[Week 3]],November[[#Totals],[Week 4]],November[[#Totals],[Week 5]])</f>
        <v>0</v>
      </c>
      <c r="D129" s="28" t="s">
        <v>59</v>
      </c>
      <c r="E129" s="28"/>
      <c r="F129" s="27">
        <f>SUM(November[[#Totals],[Overtime]],November[[#Totals],[Overtime ]],November[[#Totals],[Overtime  ]],November[[#Totals],[Overtime   ]],November[[#Totals],[Overtime    ]])</f>
        <v>0</v>
      </c>
      <c r="G129" s="3"/>
      <c r="H129" s="3"/>
      <c r="I129" s="3"/>
      <c r="J129" s="3"/>
      <c r="K129" s="3"/>
      <c r="L129" s="3"/>
    </row>
    <row r="130" spans="2:12" s="2" customFormat="1" ht="9" customHeight="1" x14ac:dyDescent="0.3">
      <c r="B130" s="3"/>
      <c r="C130" s="3"/>
      <c r="D130" s="3"/>
      <c r="E130" s="3"/>
      <c r="F130" s="3"/>
      <c r="G130" s="3"/>
      <c r="H130" s="3"/>
      <c r="I130" s="3"/>
      <c r="J130" s="3"/>
      <c r="K130" s="3"/>
      <c r="L130" s="3"/>
    </row>
    <row r="131" spans="2:12" s="2" customFormat="1" ht="15" customHeight="1" x14ac:dyDescent="0.3">
      <c r="B131" s="14" t="s">
        <v>60</v>
      </c>
      <c r="C131" s="15" t="s">
        <v>10</v>
      </c>
      <c r="D131" s="15" t="s">
        <v>11</v>
      </c>
      <c r="E131" s="15" t="s">
        <v>12</v>
      </c>
      <c r="F131" s="15" t="s">
        <v>13</v>
      </c>
      <c r="G131" s="15" t="s">
        <v>14</v>
      </c>
      <c r="H131" s="15" t="s">
        <v>15</v>
      </c>
      <c r="I131" s="15" t="s">
        <v>16</v>
      </c>
      <c r="J131" s="15" t="s">
        <v>17</v>
      </c>
      <c r="K131" s="15" t="s">
        <v>18</v>
      </c>
      <c r="L131" s="16" t="s">
        <v>19</v>
      </c>
    </row>
    <row r="132" spans="2:12" s="2" customFormat="1" ht="15" customHeight="1" x14ac:dyDescent="0.3">
      <c r="B132" s="17" t="s">
        <v>20</v>
      </c>
      <c r="C132" s="18"/>
      <c r="D132" s="19"/>
      <c r="E132" s="18"/>
      <c r="F132" s="19"/>
      <c r="G132" s="18"/>
      <c r="H132" s="19"/>
      <c r="I132" s="18"/>
      <c r="J132" s="19"/>
      <c r="K132" s="18"/>
      <c r="L132" s="20"/>
    </row>
    <row r="133" spans="2:12" s="2" customFormat="1" ht="15" customHeight="1" x14ac:dyDescent="0.3">
      <c r="B133" s="17" t="s">
        <v>21</v>
      </c>
      <c r="C133" s="18"/>
      <c r="D133" s="19"/>
      <c r="E133" s="18"/>
      <c r="F133" s="19"/>
      <c r="G133" s="18"/>
      <c r="H133" s="19"/>
      <c r="I133" s="18"/>
      <c r="J133" s="19"/>
      <c r="K133" s="18"/>
      <c r="L133" s="20"/>
    </row>
    <row r="134" spans="2:12" s="2" customFormat="1" ht="15" customHeight="1" x14ac:dyDescent="0.3">
      <c r="B134" s="17" t="s">
        <v>22</v>
      </c>
      <c r="C134" s="18"/>
      <c r="D134" s="19"/>
      <c r="E134" s="18"/>
      <c r="F134" s="19"/>
      <c r="G134" s="18"/>
      <c r="H134" s="19"/>
      <c r="I134" s="18"/>
      <c r="J134" s="19"/>
      <c r="K134" s="18"/>
      <c r="L134" s="20"/>
    </row>
    <row r="135" spans="2:12" s="2" customFormat="1" ht="15" customHeight="1" x14ac:dyDescent="0.3">
      <c r="B135" s="17" t="s">
        <v>23</v>
      </c>
      <c r="C135" s="18"/>
      <c r="D135" s="19"/>
      <c r="E135" s="18"/>
      <c r="F135" s="19"/>
      <c r="G135" s="18"/>
      <c r="H135" s="19"/>
      <c r="I135" s="18"/>
      <c r="J135" s="19"/>
      <c r="K135" s="18"/>
      <c r="L135" s="20"/>
    </row>
    <row r="136" spans="2:12" s="2" customFormat="1" ht="15" customHeight="1" x14ac:dyDescent="0.3">
      <c r="B136" s="17" t="s">
        <v>24</v>
      </c>
      <c r="C136" s="18"/>
      <c r="D136" s="19"/>
      <c r="E136" s="18"/>
      <c r="F136" s="19"/>
      <c r="G136" s="18"/>
      <c r="H136" s="19"/>
      <c r="I136" s="18"/>
      <c r="J136" s="19"/>
      <c r="K136" s="18"/>
      <c r="L136" s="20"/>
    </row>
    <row r="137" spans="2:12" s="2" customFormat="1" ht="15" customHeight="1" x14ac:dyDescent="0.3">
      <c r="B137" s="17" t="s">
        <v>25</v>
      </c>
      <c r="C137" s="18"/>
      <c r="D137" s="19"/>
      <c r="E137" s="18"/>
      <c r="F137" s="19"/>
      <c r="G137" s="18"/>
      <c r="H137" s="19"/>
      <c r="I137" s="18"/>
      <c r="J137" s="19"/>
      <c r="K137" s="18"/>
      <c r="L137" s="20"/>
    </row>
    <row r="138" spans="2:12" s="2" customFormat="1" ht="15" customHeight="1" x14ac:dyDescent="0.3">
      <c r="B138" s="17" t="s">
        <v>26</v>
      </c>
      <c r="C138" s="18"/>
      <c r="D138" s="19"/>
      <c r="E138" s="18"/>
      <c r="F138" s="19"/>
      <c r="G138" s="18"/>
      <c r="H138" s="19"/>
      <c r="I138" s="18"/>
      <c r="J138" s="19"/>
      <c r="K138" s="18"/>
      <c r="L138" s="20"/>
    </row>
    <row r="139" spans="2:12" s="2" customFormat="1" ht="15" customHeight="1" x14ac:dyDescent="0.3">
      <c r="B139" s="21" t="s">
        <v>27</v>
      </c>
      <c r="C139" s="24">
        <f>SUBTOTAL(109,December[Week 1])</f>
        <v>0</v>
      </c>
      <c r="D139" s="23">
        <f>SUBTOTAL(109,December[Overtime])</f>
        <v>0</v>
      </c>
      <c r="E139" s="24">
        <f>SUBTOTAL(105,December[Week 2])</f>
        <v>0</v>
      </c>
      <c r="F139" s="23">
        <f>SUBTOTAL(109,December[[Overtime ]])</f>
        <v>0</v>
      </c>
      <c r="G139" s="24">
        <f>SUBTOTAL(109,December[Week 3])</f>
        <v>0</v>
      </c>
      <c r="H139" s="23">
        <f>SUBTOTAL(109,December[[Overtime  ]])</f>
        <v>0</v>
      </c>
      <c r="I139" s="24">
        <f>SUBTOTAL(109,December[Week 4])</f>
        <v>0</v>
      </c>
      <c r="J139" s="23">
        <f>SUBTOTAL(109,December[[Overtime   ]])</f>
        <v>0</v>
      </c>
      <c r="K139" s="24">
        <f>SUBTOTAL(109,December[Week 5])</f>
        <v>0</v>
      </c>
      <c r="L139" s="25">
        <f>SUBTOTAL(109,December[[Overtime    ]])</f>
        <v>0</v>
      </c>
    </row>
    <row r="140" spans="2:12" s="2" customFormat="1" ht="15" customHeight="1" x14ac:dyDescent="0.3">
      <c r="B140" s="26" t="s">
        <v>61</v>
      </c>
      <c r="C140" s="27">
        <f>SUM(December[[#Totals],[Week 1]],December[[#Totals],[Week 2]],December[[#Totals],[Week 3]],December[[#Totals],[Week 4]],December[[#Totals],[Week 5]])</f>
        <v>0</v>
      </c>
      <c r="D140" s="28" t="s">
        <v>62</v>
      </c>
      <c r="E140" s="28"/>
      <c r="F140" s="27">
        <f>SUM(December[[#Totals],[Overtime]],December[[#Totals],[Overtime ]],December[[#Totals],[Overtime  ]],December[[#Totals],[Overtime   ]],December[[#Totals],[Overtime    ]])</f>
        <v>0</v>
      </c>
      <c r="G140" s="3"/>
      <c r="H140" s="3"/>
      <c r="I140" s="3"/>
      <c r="J140" s="3"/>
      <c r="K140" s="3"/>
      <c r="L140" s="3"/>
    </row>
  </sheetData>
  <mergeCells count="19">
    <mergeCell ref="D140:E140"/>
    <mergeCell ref="D84:E84"/>
    <mergeCell ref="D95:E95"/>
    <mergeCell ref="D106:E106"/>
    <mergeCell ref="B108:L108"/>
    <mergeCell ref="D118:E118"/>
    <mergeCell ref="D129:E129"/>
    <mergeCell ref="D38:E38"/>
    <mergeCell ref="B40:L40"/>
    <mergeCell ref="D50:E50"/>
    <mergeCell ref="D61:E61"/>
    <mergeCell ref="D72:E72"/>
    <mergeCell ref="B74:L74"/>
    <mergeCell ref="B1:L2"/>
    <mergeCell ref="G3:H3"/>
    <mergeCell ref="I3:J3"/>
    <mergeCell ref="B6:L6"/>
    <mergeCell ref="D16:E16"/>
    <mergeCell ref="D27:E27"/>
  </mergeCells>
  <dataValidations count="100">
    <dataValidation allowBlank="1" showInputMessage="1" showErrorMessage="1" prompt="Enter Year to date totals in this cell" sqref="I3" xr:uid="{3438A8C4-D506-4D08-A015-BDF1FC798BA1}"/>
    <dataValidation allowBlank="1" showInputMessage="1" showErrorMessage="1" prompt="Enter Year to date totals in cell at right" sqref="G3" xr:uid="{A286395B-B5B2-44FD-8E9E-7F3118F1AD82}"/>
    <dataValidation allowBlank="1" showInputMessage="1" showErrorMessage="1" prompt="December Total Overtime Hours are auto calculated in this cell" sqref="F140" xr:uid="{CCAA7EDA-2D41-4B06-AFF3-8EFB03CE4571}"/>
    <dataValidation allowBlank="1" showInputMessage="1" showErrorMessage="1" prompt="December Total Overtime Hours are auto calculated in cell at right" sqref="D140:E140" xr:uid="{60990A62-E51B-4BE8-98FC-D66F9C77FAC6}"/>
    <dataValidation allowBlank="1" showInputMessage="1" showErrorMessage="1" prompt="December Total Regular Hours are auto calculated in this cell" sqref="C140" xr:uid="{DBBE9DAD-C7CD-4017-8608-114D212F28B2}"/>
    <dataValidation allowBlank="1" showInputMessage="1" showErrorMessage="1" prompt="December Total Regular Hours are auto calculated in cell at right" sqref="B140" xr:uid="{5690CF14-0842-49A9-9309-F63CFF7FA472}"/>
    <dataValidation allowBlank="1" showInputMessage="1" showErrorMessage="1" prompt="Enter Overtime hours in this column under this heading. Total weekly hours are auto calculated at the table-end, December Total Regular Hours in C140, and Overtime in F140" sqref="L131" xr:uid="{F8A9ED9A-A212-47C4-BF12-532D3118A676}"/>
    <dataValidation allowBlank="1" showInputMessage="1" showErrorMessage="1" prompt="Enter December hours in table below" sqref="B130" xr:uid="{B53E1986-8B09-46D7-AB80-5872DF959BCC}"/>
    <dataValidation allowBlank="1" showInputMessage="1" showErrorMessage="1" prompt="November Total Overtime Hours are auto calculated in this cell" sqref="F129" xr:uid="{1FF670FD-D373-4004-8BDF-4D7CF610B921}"/>
    <dataValidation allowBlank="1" showInputMessage="1" showErrorMessage="1" prompt="November Total Overtime Hours are auto calculated in cell at right" sqref="D129:E129" xr:uid="{4C656490-055E-4DA5-8620-BB89B84E94A6}"/>
    <dataValidation allowBlank="1" showInputMessage="1" showErrorMessage="1" prompt="November Total Regular Hours are auto calculated in this cell" sqref="C129" xr:uid="{E1A516F2-8435-414F-8F47-F5A9B5994551}"/>
    <dataValidation allowBlank="1" showInputMessage="1" showErrorMessage="1" prompt="November Total Regular Hours are auto calculated in cell at right" sqref="B129" xr:uid="{1207CDC7-D60C-4633-AC99-7AB1526F7D19}"/>
    <dataValidation allowBlank="1" showInputMessage="1" showErrorMessage="1" prompt="Enter Overtime hours in this column under this heading. Total weekly hours are auto calculated at the table-end, November Total Regular Hours in C129, and Overtime in F129" sqref="L120" xr:uid="{F6566AAD-63D9-436D-B4EF-B65FB0DA0ED5}"/>
    <dataValidation allowBlank="1" showInputMessage="1" showErrorMessage="1" prompt="Enter November hours in table below" sqref="B119" xr:uid="{7420FED9-B293-42F1-80B2-CF2B1A6CA0BE}"/>
    <dataValidation allowBlank="1" showInputMessage="1" showErrorMessage="1" prompt="October Total Overtime Hours are auto calculated in this cell" sqref="F118" xr:uid="{6DB493C0-CF49-42A7-8179-788D85E75EC1}"/>
    <dataValidation allowBlank="1" showInputMessage="1" showErrorMessage="1" prompt="October Total Overtime Hours are auto calculated in cell at right" sqref="D118:E118" xr:uid="{DD05FADE-C9B9-42B3-B7F7-28412430CF44}"/>
    <dataValidation allowBlank="1" showInputMessage="1" showErrorMessage="1" prompt="October Total Regular Hours are auto calculated in this cell" sqref="C118" xr:uid="{EFD00030-9A03-40BE-A51D-EC8201601D4C}"/>
    <dataValidation allowBlank="1" showInputMessage="1" showErrorMessage="1" prompt="October Total Regular Hours are auto calculated in cell at right" sqref="B118" xr:uid="{AC989B12-EA6A-473B-81A3-24C50A9BCF4F}"/>
    <dataValidation allowBlank="1" showInputMessage="1" showErrorMessage="1" prompt="Enter Overtime hours in this column under this heading. Total weekly hours are auto calculated at the table-end, October Total Regular Hours in C118, and Overtime in F118" sqref="L109" xr:uid="{3433328B-FBF2-407B-9B10-BAC3736D0650}"/>
    <dataValidation allowBlank="1" showInputMessage="1" showErrorMessage="1" prompt="Enter October hours in table starting in cell B109, November hours in table starting in cell B120, and December hours in table starting in cell B131. Totals are auto calculated" sqref="B108:L108" xr:uid="{4F8774D7-FCBD-4D86-BCF1-01D53DBD17A6}"/>
    <dataValidation allowBlank="1" showInputMessage="1" showErrorMessage="1" prompt="Enter regular and overtime hours for each weekday in tables named October, November, and December" sqref="B107" xr:uid="{8BC503D9-EC3E-4911-9FED-C6CA8370B9C3}"/>
    <dataValidation allowBlank="1" showInputMessage="1" showErrorMessage="1" prompt="September Total Overtime Hours are auto calculated in this cell" sqref="F106" xr:uid="{0E5BCD53-6F7F-4CBF-AC3E-AC2D9A67EBB7}"/>
    <dataValidation allowBlank="1" showInputMessage="1" showErrorMessage="1" prompt="September Total Overtime Hours are auto calculated in cell at right" sqref="D106:E106" xr:uid="{8C98AB66-22E7-4E5F-AA4F-8FFE7130A7A4}"/>
    <dataValidation allowBlank="1" showInputMessage="1" showErrorMessage="1" prompt="September Total Regular Hours are auto calculated in this cell" sqref="C106" xr:uid="{39494082-28AF-4555-BFE3-82A2879FE456}"/>
    <dataValidation allowBlank="1" showInputMessage="1" showErrorMessage="1" prompt="September Total Regular Hours are auto calculated in cell at right" sqref="B106" xr:uid="{964D3F7B-0281-4069-9425-FEB0F94B7ABE}"/>
    <dataValidation allowBlank="1" showInputMessage="1" showErrorMessage="1" prompt="Enter Overtime hours in this column under this heading. Total weekly hours are auto calculated at the table-end, September Total Regular Hours in C106, and Overtime in F106" sqref="L97" xr:uid="{E5F26AA3-7B94-4713-B495-74A9BBD2709A}"/>
    <dataValidation allowBlank="1" showInputMessage="1" showErrorMessage="1" prompt="Enter September hours in cells table below" sqref="B96" xr:uid="{3ACBAA06-18CE-4FFC-849F-2B6418BFD412}"/>
    <dataValidation allowBlank="1" showInputMessage="1" showErrorMessage="1" prompt="August Total Overtime Hours are auto calculated in this cell" sqref="F95" xr:uid="{D5C07CDC-E24E-454D-ACC5-344D7EC42CE9}"/>
    <dataValidation allowBlank="1" showInputMessage="1" showErrorMessage="1" prompt="August Total Overtime Hours are auto calculated in cell at right" sqref="D95:E95" xr:uid="{081EDF94-3BE7-40D4-BE35-A588707CC9FB}"/>
    <dataValidation allowBlank="1" showInputMessage="1" showErrorMessage="1" prompt="August Total Regular Hours are auto calculated in this cell" sqref="C95" xr:uid="{B2BEFC9F-35AA-42AA-BF40-B00A4EBBC323}"/>
    <dataValidation allowBlank="1" showInputMessage="1" showErrorMessage="1" prompt="August Total Regular Hours are auto calculated in cell at right" sqref="B95" xr:uid="{10A1C373-D84D-4FD5-BFC6-63F1807D703D}"/>
    <dataValidation allowBlank="1" showInputMessage="1" showErrorMessage="1" prompt="Enter Overtime hours in this column under this heading. Total weekly hours are auto calculated at the table-end, August Total Regular Hours in C95, and Overtime in F95" sqref="L86" xr:uid="{E6D27298-4684-4078-9FE5-A967A7CBBCBB}"/>
    <dataValidation allowBlank="1" showInputMessage="1" showErrorMessage="1" prompt="Enter August hours in table below" sqref="B85" xr:uid="{0C9E38D8-98AB-4FC7-97E9-653EF89687B7}"/>
    <dataValidation allowBlank="1" showInputMessage="1" showErrorMessage="1" prompt="July Total Overtime Hours are auto calculated in this cell" sqref="F84" xr:uid="{84D869E9-B403-4724-B205-0B08564B5733}"/>
    <dataValidation allowBlank="1" showInputMessage="1" showErrorMessage="1" prompt="July Total Overtime Hours are auto calculated in cell at right" sqref="D84:E84" xr:uid="{1B1FE4E6-BA65-4385-8621-33A281EC6E00}"/>
    <dataValidation allowBlank="1" showInputMessage="1" showErrorMessage="1" prompt="July Total Regular Hours are auto calculated in this cell" sqref="C84" xr:uid="{23A44AB8-BE8B-469E-8918-DEAA6F7D5E10}"/>
    <dataValidation allowBlank="1" showInputMessage="1" showErrorMessage="1" prompt="July Total Regular Hours are auto calculated in cell at right" sqref="B84" xr:uid="{114639DC-97B6-49D1-8355-6C76F12C1EE8}"/>
    <dataValidation allowBlank="1" showInputMessage="1" showErrorMessage="1" prompt="Enter Overtime hours in this column under this heading. Total weekly hours are auto calculated at the table-end, July Total Regular Hours in C84, and Overtime in F84 " sqref="L75" xr:uid="{BE2706DB-F7E7-499D-BDEB-E41E15563C69}"/>
    <dataValidation allowBlank="1" showInputMessage="1" showErrorMessage="1" prompt="Enter regular and overtime hours for each weekday in tables named July, August, and September" sqref="B73" xr:uid="{BC6A876F-70F9-45CE-9458-900712BDE42C}"/>
    <dataValidation allowBlank="1" showInputMessage="1" showErrorMessage="1" prompt="Enter July hours in table starting in cell B75, August hours in table starting in cell B86, and September hours in table starting in cell B97. Totals are auto calculated " sqref="B74:L74" xr:uid="{3C598C87-4733-46A0-9FD1-0C8BCA9894DA}"/>
    <dataValidation allowBlank="1" showInputMessage="1" showErrorMessage="1" prompt="June Total Overtime Hours are auto calculated in this cell" sqref="F72" xr:uid="{511EE0B6-7F49-4DB7-AFC3-D580F9631CD9}"/>
    <dataValidation allowBlank="1" showInputMessage="1" showErrorMessage="1" prompt="June Total Overtime Hours are auto calculated in cell at right" sqref="D72:E72" xr:uid="{9AF00EDC-B93D-4CA7-B2DD-7FF2BCCD6225}"/>
    <dataValidation allowBlank="1" showInputMessage="1" showErrorMessage="1" prompt="June Total Regular Hours are auto calculated in this cell" sqref="C72" xr:uid="{526E3F2F-6CE1-4C45-BFF2-3FFC1C237DB9}"/>
    <dataValidation allowBlank="1" showInputMessage="1" showErrorMessage="1" prompt="June Total Regular Hours are auto calculated in cell at right" sqref="B72" xr:uid="{1FA45446-D556-4486-A72C-B7E94E5D912B}"/>
    <dataValidation allowBlank="1" showInputMessage="1" showErrorMessage="1" prompt="Enter Overtime hours in this column under this heading. Total weekly hours are auto calculated at the table-end, June Total Regular Hours in C72, and Overtime in cell F72" sqref="L63" xr:uid="{A039A28A-FAC8-43C9-88F6-F781AFA02BAA}"/>
    <dataValidation allowBlank="1" showInputMessage="1" showErrorMessage="1" prompt="Enter June hours in table below" sqref="B62" xr:uid="{A9C0919C-E65F-4901-A21E-E37B7277F22F}"/>
    <dataValidation allowBlank="1" showInputMessage="1" showErrorMessage="1" prompt="May Total Overtime Hours are auto calculated in this cell" sqref="F61" xr:uid="{FEF8EFEB-33CE-4E07-9EC8-8E09E9C03BC4}"/>
    <dataValidation allowBlank="1" showInputMessage="1" showErrorMessage="1" prompt="May Total Overtime Hours are auto calculated in cell at right" sqref="D61:E61" xr:uid="{FB157DEF-B1A4-47ED-A038-A6ACC5B87463}"/>
    <dataValidation allowBlank="1" showInputMessage="1" showErrorMessage="1" prompt="May Total Regular Hours are auto calculated in this cell" sqref="C61" xr:uid="{8D6E5A30-3054-490C-9080-9CDDBCFC353E}"/>
    <dataValidation allowBlank="1" showInputMessage="1" showErrorMessage="1" prompt="May Total Regular Hours are auto calculated in cell at right" sqref="B61" xr:uid="{3F59DFFB-CE8A-49CF-81E6-598B8987196F}"/>
    <dataValidation allowBlank="1" showInputMessage="1" showErrorMessage="1" prompt="Enter Overtime hours in this column under this heading. Total weekly hours are auto calculated at the table-end, May Total Regular Hours in cell C61, and Overtime in cell F61" sqref="L52" xr:uid="{78450A57-EF8A-4C2F-BC85-A565667044E6}"/>
    <dataValidation allowBlank="1" showInputMessage="1" showErrorMessage="1" prompt="Enter May hours in table below" sqref="B51" xr:uid="{CBCDD03B-CC11-4013-B9B1-3FF4C85E482B}"/>
    <dataValidation allowBlank="1" showInputMessage="1" showErrorMessage="1" prompt="April Total Overtime Hours are auto calculated in this cell" sqref="F50" xr:uid="{05C645DB-E987-47B0-9C70-0732284863A0}"/>
    <dataValidation allowBlank="1" showInputMessage="1" showErrorMessage="1" prompt="April Total Overtime Hours are auto calculated in cell at right" sqref="D50:E50" xr:uid="{D1A7036D-F25B-4B8B-AA0B-75A419DBFBE7}"/>
    <dataValidation allowBlank="1" showInputMessage="1" showErrorMessage="1" prompt="April Total Regular Hours are auto calculated in this cell" sqref="C50" xr:uid="{9FF93BF8-278E-4D29-9956-4531731CE7AE}"/>
    <dataValidation allowBlank="1" showInputMessage="1" showErrorMessage="1" prompt="April Total Regular Hours are auto calculated in cell at right" sqref="B50" xr:uid="{C7EFD85D-F05C-43BF-944F-F4A5F55757B6}"/>
    <dataValidation allowBlank="1" showInputMessage="1" showErrorMessage="1" prompt="Enter Overtime hours in this column under this heading. Total weekly hours are auto calculated at the table-end, March Total Regular Hours in cell C38 and Overtime in cell F38" sqref="L29" xr:uid="{5155ED92-1E82-4384-85F5-D13130B7EFFA}"/>
    <dataValidation allowBlank="1" showInputMessage="1" showErrorMessage="1" prompt="Enter Overtime hours in this column under this heading. Total weekly hours are auto calculated at the table-end, April Total Regular Hours in cell C50, and Overtime in cell F50" sqref="L41" xr:uid="{59AF155C-0BED-4BEE-9D17-2B039E884AD4}"/>
    <dataValidation allowBlank="1" showInputMessage="1" showErrorMessage="1" prompt="Enter April hours in table starting in cell B41, May hours in table starting in cell B52, and June hours in table starting in cell B63. Totals are auto calculated" sqref="B40:L40" xr:uid="{38BF364C-5CFB-4C7B-AB67-D45B15726C7F}"/>
    <dataValidation allowBlank="1" showInputMessage="1" showErrorMessage="1" prompt="Enter regular and overtime hours for each weekday in tables named April, May, and June. Label is in cell below" sqref="B39" xr:uid="{0596345F-0865-4D91-8FFC-9B66BEEC55BF}"/>
    <dataValidation allowBlank="1" showInputMessage="1" showErrorMessage="1" prompt="March Total Overtime Hours are auto calculated in this cell" sqref="F38" xr:uid="{574E4D7B-0BAF-4DCC-8E5A-331BD3902295}"/>
    <dataValidation allowBlank="1" showInputMessage="1" showErrorMessage="1" prompt="March Total Overtime Hours are auto calculated in cell at right" sqref="D38:E38" xr:uid="{008E55C5-3151-477B-BB73-007C9C084726}"/>
    <dataValidation allowBlank="1" showInputMessage="1" showErrorMessage="1" prompt="March Total Regular Hours are auto calculated in this cell" sqref="C38" xr:uid="{EBF4EEE5-5198-4C3F-9DBF-07E2D307C152}"/>
    <dataValidation allowBlank="1" showInputMessage="1" showErrorMessage="1" prompt="March Total Regular Hours are auto calculated in cell at right" sqref="B38" xr:uid="{B32AB367-D58E-4A02-A84B-294929F74A75}"/>
    <dataValidation allowBlank="1" showInputMessage="1" showErrorMessage="1" prompt="Enter March hours in table below" sqref="B28" xr:uid="{E2527559-6554-41F6-B079-D163BB689514}"/>
    <dataValidation allowBlank="1" showInputMessage="1" showErrorMessage="1" prompt="February Total Overtime Hours are auto calculated in this cell" sqref="F27" xr:uid="{80EDBDEB-935F-4048-A247-C9DDA90BCAE2}"/>
    <dataValidation allowBlank="1" showInputMessage="1" showErrorMessage="1" prompt="February Total Overtime Hours are auto calculated in cell at right" sqref="D27:E27" xr:uid="{29CB85D7-E7DE-445F-BD7B-2964ED48DCD0}"/>
    <dataValidation allowBlank="1" showInputMessage="1" showErrorMessage="1" prompt="February Total Regular Hours are auto calculated in this cell" sqref="C27" xr:uid="{2813AC56-AC3D-4B6D-8DF5-931F2C434F5F}"/>
    <dataValidation allowBlank="1" showInputMessage="1" showErrorMessage="1" prompt="February Total Regular Hours are auto calculated in cell at right" sqref="B27" xr:uid="{1DC78287-385D-4F7A-B78F-5DF1DFFC9A85}"/>
    <dataValidation allowBlank="1" showInputMessage="1" showErrorMessage="1" prompt="Enter Overtime hours in this column under this heading. Total weekly hours are auto calculated at the table-end, February Total Regular Hours in cell C27 and Overtime in cell F27" sqref="L18" xr:uid="{EAF64247-B994-4F7E-AC5B-E84349435348}"/>
    <dataValidation allowBlank="1" showInputMessage="1" showErrorMessage="1" prompt="Enter February hours in table below" sqref="B17" xr:uid="{035CF00B-C6C2-4205-9945-AA87652B6EC7}"/>
    <dataValidation allowBlank="1" showInputMessage="1" showErrorMessage="1" prompt="January Total Overtime Hours are auto calculated in this cell" sqref="F16" xr:uid="{CEDD821E-A7B8-43E2-82BC-011F2A1B4EAB}"/>
    <dataValidation allowBlank="1" showInputMessage="1" showErrorMessage="1" prompt="January Total Overtime Hours are auto calculated in cell at right" sqref="D16:E16" xr:uid="{C884C9E5-6083-41A3-A92B-85D32999F195}"/>
    <dataValidation allowBlank="1" showInputMessage="1" showErrorMessage="1" prompt="January Total Regular Hours are auto calculated in this cell" sqref="C16" xr:uid="{B1B0C537-1E7D-4177-83F9-E487F2230B55}"/>
    <dataValidation allowBlank="1" showInputMessage="1" showErrorMessage="1" prompt="January Total Regular Hours are auto calculated in cell at right" sqref="B16" xr:uid="{E364E5E8-E945-4018-A19B-ABEFCA201F19}"/>
    <dataValidation allowBlank="1" showInputMessage="1" showErrorMessage="1" prompt="Enter January hours in table below, February hours in table starting in cell B18, and March hours in table starting in cell B29. Totals are auto calculated " sqref="B6:L6" xr:uid="{510B9888-58E7-4619-8FBA-1082B2626A84}"/>
    <dataValidation allowBlank="1" showInputMessage="1" showErrorMessage="1" prompt="Enter Manager Name in this cell" sqref="C4" xr:uid="{04FC3915-05D1-4B2D-A786-4621378C3F53}"/>
    <dataValidation allowBlank="1" showInputMessage="1" showErrorMessage="1" prompt="Enter Employee Name in this cell" sqref="C3" xr:uid="{E847BF15-732E-4D10-ADDF-8045A42AC884}"/>
    <dataValidation allowBlank="1" showInputMessage="1" showErrorMessage="1" prompt="Title of this worksheet is in this cell. Enter details in cells C3, C4, E3, E4, H3, and I3. Regular hours are auto updated in cell H4, Overtime in J4, and Total hours in L4" sqref="B1:L2" xr:uid="{56B093E6-2833-4765-B6F8-3E410843C593}"/>
    <dataValidation allowBlank="1" showInputMessage="1" showErrorMessage="1" prompt="Enter Overtime hours in this column under this heading. Total weekly hours are auto calculated at the table-end, January Total Regular Hours in cell C16 and Overtime in cell F16" sqref="L7" xr:uid="{2C95510E-CCB3-4B44-ADFB-FDC47A18EA0C}"/>
    <dataValidation allowBlank="1" showInputMessage="1" showErrorMessage="1" prompt="Enter Week 5 regular hours in this column under this heading" sqref="K7 K18 K29 K41 K52 K63 K75 K86 K97 K109 K120 K131" xr:uid="{E1009D18-C507-453B-9A4E-3F00B968D15C}"/>
    <dataValidation allowBlank="1" showInputMessage="1" showErrorMessage="1" prompt="Enter Week 4 regular hours in this column under this heading" sqref="I7 I18 I29 I131 I120 I109 I97 I86 I75 I63 I52 I41" xr:uid="{B13BECFD-FD2E-4B66-B070-B64DD878F933}"/>
    <dataValidation allowBlank="1" showInputMessage="1" showErrorMessage="1" prompt="Enter Week 3 regular hours in this column under this heading" sqref="G7 G18 G29 G41 G52 G63 G75 G86 G97 G109 G120 G131" xr:uid="{6D69F3C8-C982-44B1-BFE8-9FD862DBBF91}"/>
    <dataValidation allowBlank="1" showInputMessage="1" showErrorMessage="1" prompt="Enter Week 2 regular hours in this column under this heading" sqref="E7 E18 E29 E131 E120 E109 E97 E86 E75 E63 E52 E41" xr:uid="{7610194F-9727-4013-9316-C65375120E30}"/>
    <dataValidation allowBlank="1" showInputMessage="1" showErrorMessage="1" prompt="Enter Overtime hours in this column under this heading" sqref="D7 D18 D29 F18 F29 F7 H7 H18 H29 J7 J18 J29 D41 F41 H41 J41 F120 D52 F52 H52 J52 J131 D63 F63 H63 J63 H131 D75 F75 H75 J75 F131 D86 F86 H86 J86 D131 D97 F97 H97 J97 H120 D109 F109 H109 J109 J120 D120" xr:uid="{08B01BAF-DEC8-4B71-ACFD-488C8D85C905}"/>
    <dataValidation allowBlank="1" showInputMessage="1" showErrorMessage="1" prompt="Enter Week 1 regular hours in this column under this heading" sqref="C7 C18 C29 C131 C120 C109 C97 C86 C75 C63 C52 C41" xr:uid="{395FFE58-E715-42CA-BB73-0F3170C0C8EF}"/>
    <dataValidation allowBlank="1" showInputMessage="1" showErrorMessage="1" prompt="Weekdays are in this column for this month" sqref="B7 B18 B29 B52 B63 B75 B86 B97 B109 B120 B131 B41" xr:uid="{5815856B-7A83-46EE-BB84-A9F7EF1F78D2}"/>
    <dataValidation allowBlank="1" showInputMessage="1" showErrorMessage="1" prompt="Total hours are auto calculated in this cell. Enter regular and overtime hours for each weekday of January in table starting in cell B7" sqref="L4" xr:uid="{E18973DF-62D1-40F7-84E4-43B3A39B165B}"/>
    <dataValidation allowBlank="1" showInputMessage="1" showErrorMessage="1" prompt="Total hours are auto calculated in cell at right" sqref="K4" xr:uid="{7E60C91D-E7BB-41DA-9280-3DDEDAD27BE5}"/>
    <dataValidation allowBlank="1" showInputMessage="1" showErrorMessage="1" prompt="Overtime hours are auto calculated in this cell" sqref="J4" xr:uid="{B61F9D70-CA69-4062-93AF-00F34BE29934}"/>
    <dataValidation allowBlank="1" showInputMessage="1" showErrorMessage="1" prompt="Overtime hours are auto calculated in cell at right" sqref="I4" xr:uid="{6084DE7C-DFB5-4E8B-9403-F9A053ACCEC2}"/>
    <dataValidation allowBlank="1" showInputMessage="1" showErrorMessage="1" prompt="Regular hours are auto calculated in this cell" sqref="H4" xr:uid="{44283B51-E399-4770-B8C9-CBE80A838EC0}"/>
    <dataValidation allowBlank="1" showInputMessage="1" showErrorMessage="1" prompt="Regular hours are auto calculated in cell at right" sqref="G4" xr:uid="{57E6F57D-8D2B-4238-BD79-7485C59C480D}"/>
    <dataValidation allowBlank="1" showInputMessage="1" showErrorMessage="1" prompt="Enter Phone number in this cell" sqref="E4" xr:uid="{05B591CF-4090-43C2-8990-920D2BF0881A}"/>
    <dataValidation allowBlank="1" showInputMessage="1" showErrorMessage="1" prompt="Enter Phone number in cell at right" sqref="D4" xr:uid="{B5F15592-B1CB-4C38-842B-1EAF7F7F3017}"/>
    <dataValidation allowBlank="1" showInputMessage="1" showErrorMessage="1" prompt="Enter E-mail address in this cell" sqref="E3" xr:uid="{E921B969-4596-4A83-8437-B0D33C55FA55}"/>
    <dataValidation allowBlank="1" showInputMessage="1" showErrorMessage="1" prompt="Enter E-mail address in cell at right" sqref="D3" xr:uid="{E255BC25-497B-4729-BA69-63DAACEF2A23}"/>
    <dataValidation allowBlank="1" showInputMessage="1" showErrorMessage="1" prompt="Enter Manager Name in cell at right" sqref="B4" xr:uid="{1D3CC858-65B8-49EC-9CC9-BDBD83A31240}"/>
    <dataValidation allowBlank="1" showInputMessage="1" showErrorMessage="1" prompt="Enter Employee Name in cell at right" sqref="B3" xr:uid="{F28E4468-64FE-4CFF-8C03-A9EA6657AE22}"/>
    <dataValidation allowBlank="1" showInputMessage="1" showErrorMessage="1" prompt="Create daily, weekly, monthly, and yearly Employee Timecard in this worksheet. Regular, Overtime, and Total hours are auto calculated" sqref="A1" xr:uid="{B3410029-6808-4121-B18C-7FC5BA6D5378}"/>
  </dataValidations>
  <pageMargins left="0.25" right="0.25" top="0.75" bottom="0.75" header="0.3" footer="0.3"/>
  <pageSetup scale="68" fitToHeight="0" orientation="portrait" r:id="rId1"/>
  <tableParts count="12">
    <tablePart r:id="rId2"/>
    <tablePart r:id="rId3"/>
    <tablePart r:id="rId4"/>
    <tablePart r:id="rId5"/>
    <tablePart r:id="rId6"/>
    <tablePart r:id="rId7"/>
    <tablePart r:id="rId8"/>
    <tablePart r:id="rId9"/>
    <tablePart r:id="rId10"/>
    <tablePart r:id="rId11"/>
    <tablePart r:id="rId12"/>
    <tablePart r:id="rId1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Employee Timecard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2020-03-11T10:28:23Z</cp:lastPrinted>
  <dcterms:created xsi:type="dcterms:W3CDTF">2020-03-11T10:26:02Z</dcterms:created>
  <dcterms:modified xsi:type="dcterms:W3CDTF">2020-03-11T10:28:36Z</dcterms:modified>
</cp:coreProperties>
</file>